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F7A" lockStructure="1"/>
  <bookViews>
    <workbookView windowWidth="20490" windowHeight="7860" activeTab="1"/>
  </bookViews>
  <sheets>
    <sheet name="汇总表" sheetId="4" r:id="rId1"/>
    <sheet name="定期检测" sheetId="1" r:id="rId2"/>
    <sheet name="专项检测-斜拉索检测 (2)" sheetId="8" r:id="rId3"/>
    <sheet name="专项检测-水下桩检测" sheetId="6" r:id="rId4"/>
  </sheets>
  <definedNames>
    <definedName name="_xlnm._FilterDatabase" localSheetId="1" hidden="1">定期检测!$A$2:$J$234</definedName>
    <definedName name="_xlnm.Print_Area" localSheetId="1">定期检测!$A$1:$J$236</definedName>
    <definedName name="_xlnm.Print_Titles" localSheetId="1">定期检测!$1:$2</definedName>
    <definedName name="_xlnm.Print_Area" localSheetId="2">'专项检测-斜拉索检测 (2)'!$A$1:$P$21</definedName>
    <definedName name="_xlnm.Print_Titles" localSheetId="2">'专项检测-斜拉索检测 (2)'!$1:$2</definedName>
    <definedName name="_xlnm.Print_Area" localSheetId="3">'专项检测-水下桩检测'!$A$1:$O$40</definedName>
    <definedName name="_xlnm.Print_Titles" localSheetId="3">'专项检测-水下桩检测'!$1:$2</definedName>
  </definedNames>
  <calcPr calcId="144525"/>
</workbook>
</file>

<file path=xl/sharedStrings.xml><?xml version="1.0" encoding="utf-8"?>
<sst xmlns="http://schemas.openxmlformats.org/spreadsheetml/2006/main" count="1240" uniqueCount="616">
  <si>
    <t>中山市公路事务中心2024年国、省、县道桥梁定期检查及专项检查汇总表</t>
  </si>
  <si>
    <t>序号</t>
  </si>
  <si>
    <t>项目名称</t>
  </si>
  <si>
    <t>金额（元）</t>
  </si>
  <si>
    <t>备注</t>
  </si>
  <si>
    <t>一</t>
  </si>
  <si>
    <t>定期检测</t>
  </si>
  <si>
    <t>二</t>
  </si>
  <si>
    <t>专项检测</t>
  </si>
  <si>
    <t>斜拉索检测</t>
  </si>
  <si>
    <t>水下桩检测</t>
  </si>
  <si>
    <t>三</t>
  </si>
  <si>
    <t>合计</t>
  </si>
  <si>
    <t>中山市公路事务中心2024年国道、省道、县道桥梁定期检查-桥梁清单</t>
  </si>
  <si>
    <t>桥幅名称</t>
  </si>
  <si>
    <t>路线编号</t>
  </si>
  <si>
    <t>中心桩号</t>
  </si>
  <si>
    <t>桥梁全长(m）</t>
  </si>
  <si>
    <t>车道</t>
  </si>
  <si>
    <t>幅数</t>
  </si>
  <si>
    <r>
      <rPr>
        <sz val="8"/>
        <rFont val="方正黑体_GBK"/>
        <charset val="0"/>
      </rPr>
      <t>定期检查单价（元/单幅</t>
    </r>
    <r>
      <rPr>
        <sz val="8"/>
        <rFont val="宋体"/>
        <charset val="0"/>
      </rPr>
      <t>·</t>
    </r>
    <r>
      <rPr>
        <sz val="8"/>
        <rFont val="方正黑体_GBK"/>
        <charset val="0"/>
      </rPr>
      <t>m）</t>
    </r>
  </si>
  <si>
    <t>合计（元）</t>
  </si>
  <si>
    <t>国道、省道桥梁</t>
  </si>
  <si>
    <t>同安一桥</t>
  </si>
  <si>
    <t>G105</t>
  </si>
  <si>
    <t>K2622+978</t>
  </si>
  <si>
    <t>双向4车道</t>
  </si>
  <si>
    <t>同安二桥</t>
  </si>
  <si>
    <t>K2623+326</t>
  </si>
  <si>
    <t>双向8车道</t>
  </si>
  <si>
    <t>同安三桥</t>
  </si>
  <si>
    <t>K2623+945</t>
  </si>
  <si>
    <t>前进一桥</t>
  </si>
  <si>
    <t>K2625+131</t>
  </si>
  <si>
    <t>前进二桥</t>
  </si>
  <si>
    <t>K2625+244</t>
  </si>
  <si>
    <t>伯公一桥</t>
  </si>
  <si>
    <t>K2626+082</t>
  </si>
  <si>
    <t>伯公三桥</t>
  </si>
  <si>
    <t>K2626+694</t>
  </si>
  <si>
    <t>伯公四桥</t>
  </si>
  <si>
    <t>K2626+866</t>
  </si>
  <si>
    <t>东凤桥</t>
  </si>
  <si>
    <t>K2627+109</t>
  </si>
  <si>
    <t>新沙口大桥</t>
  </si>
  <si>
    <t>K2628+389</t>
  </si>
  <si>
    <t>单向3车道</t>
  </si>
  <si>
    <t>裕民中桥</t>
  </si>
  <si>
    <t>K2633+825</t>
  </si>
  <si>
    <t>葵围桥</t>
  </si>
  <si>
    <t>K2635+081</t>
  </si>
  <si>
    <t>横海桥</t>
  </si>
  <si>
    <t>K2630+822</t>
  </si>
  <si>
    <t>婆隆桥</t>
  </si>
  <si>
    <t>K2631+692</t>
  </si>
  <si>
    <t>双向6车道</t>
  </si>
  <si>
    <t>鸡笼桥</t>
  </si>
  <si>
    <t>K2636+836</t>
  </si>
  <si>
    <t>荣兴中桥</t>
  </si>
  <si>
    <t>K2638+799</t>
  </si>
  <si>
    <t>白里桥</t>
  </si>
  <si>
    <t>K2639+385</t>
  </si>
  <si>
    <t>坦背桥</t>
  </si>
  <si>
    <t>K2640+769</t>
  </si>
  <si>
    <t>沙尾一桥</t>
  </si>
  <si>
    <t>K2642+026</t>
  </si>
  <si>
    <t>沙尾二桥</t>
  </si>
  <si>
    <t>K2642+398</t>
  </si>
  <si>
    <t>十六顷桥</t>
  </si>
  <si>
    <t>K2643+105</t>
  </si>
  <si>
    <t>六冲桥</t>
  </si>
  <si>
    <t>K2644+384</t>
  </si>
  <si>
    <t>沙朗立交桥</t>
  </si>
  <si>
    <t>K2644+914</t>
  </si>
  <si>
    <t>沙朗立交主线桥</t>
  </si>
  <si>
    <t>K2639+979</t>
  </si>
  <si>
    <t>376</t>
  </si>
  <si>
    <t>狮滘口大桥</t>
  </si>
  <si>
    <t>K2648+119</t>
  </si>
  <si>
    <t>富华立交桥</t>
  </si>
  <si>
    <t>K2649+152</t>
  </si>
  <si>
    <t>中山三桥</t>
  </si>
  <si>
    <t>K2653+581</t>
  </si>
  <si>
    <t>渡兴跨线桥</t>
  </si>
  <si>
    <t>K2655</t>
  </si>
  <si>
    <t>渡兴半互通立交桥</t>
  </si>
  <si>
    <t>K2655+139</t>
  </si>
  <si>
    <t>单向2车道</t>
  </si>
  <si>
    <t>湖洲车站桥</t>
  </si>
  <si>
    <t>K2661+158</t>
  </si>
  <si>
    <t>湖洲大环桥</t>
  </si>
  <si>
    <t>K2661+707</t>
  </si>
  <si>
    <t>沙沟桥</t>
  </si>
  <si>
    <t>K2662+161</t>
  </si>
  <si>
    <t>曹边大桥</t>
  </si>
  <si>
    <t>K2659+34</t>
  </si>
  <si>
    <t>306</t>
  </si>
  <si>
    <t>双向10车道</t>
  </si>
  <si>
    <t>虾角桥</t>
  </si>
  <si>
    <t>K2662+763</t>
  </si>
  <si>
    <t>白滩涌桥</t>
  </si>
  <si>
    <t>K2663+369</t>
  </si>
  <si>
    <t>沙埔桥</t>
  </si>
  <si>
    <t>K2664+395</t>
  </si>
  <si>
    <t>深湾桥</t>
  </si>
  <si>
    <t>K2666+613</t>
  </si>
  <si>
    <t>白石一桥</t>
  </si>
  <si>
    <t>K2671+523</t>
  </si>
  <si>
    <t>白石二桥</t>
  </si>
  <si>
    <t>K2671+92</t>
  </si>
  <si>
    <t>平岚桥</t>
  </si>
  <si>
    <t>K2675+213</t>
  </si>
  <si>
    <t>中环大道路口跨线桥</t>
  </si>
  <si>
    <t>K2656+748</t>
  </si>
  <si>
    <t>板芙大道路口跨线桥</t>
  </si>
  <si>
    <t>K2657+849</t>
  </si>
  <si>
    <t>迎宾大道路口跨线桥</t>
  </si>
  <si>
    <t>K2660+675</t>
  </si>
  <si>
    <t>工业大道路口跨线桥</t>
  </si>
  <si>
    <t>K2661+704</t>
  </si>
  <si>
    <t>广珠西板芙出口跨线桥</t>
  </si>
  <si>
    <t>K2663+225</t>
  </si>
  <si>
    <t>兴塘路口跨线桥</t>
  </si>
  <si>
    <t>K2669+155</t>
  </si>
  <si>
    <t>三乡路口跨线桥</t>
  </si>
  <si>
    <t>K2670+663</t>
  </si>
  <si>
    <t>金谷大道路口跨线桥</t>
  </si>
  <si>
    <t>K2672+979</t>
  </si>
  <si>
    <t>古鹤花坛跨线桥</t>
  </si>
  <si>
    <t>K2678+421</t>
  </si>
  <si>
    <t xml:space="preserve">广珠西板芙A匝道桥 </t>
  </si>
  <si>
    <t xml:space="preserve">广珠西板芙B匝道桥 </t>
  </si>
  <si>
    <t>十顷沥大桥</t>
  </si>
  <si>
    <t>G228</t>
  </si>
  <si>
    <t>K5954+366</t>
  </si>
  <si>
    <t>兆丰涌大桥</t>
  </si>
  <si>
    <t>K5955+794</t>
  </si>
  <si>
    <t>三宝沥大桥</t>
  </si>
  <si>
    <t>K5957+977</t>
  </si>
  <si>
    <t>黑沙涌中桥</t>
  </si>
  <si>
    <t>K5959+159</t>
  </si>
  <si>
    <t>民众沥大桥</t>
  </si>
  <si>
    <t>K5959+788</t>
  </si>
  <si>
    <t>民众立交桥</t>
  </si>
  <si>
    <t>K5960+387</t>
  </si>
  <si>
    <t>天成吉涌中桥</t>
  </si>
  <si>
    <t>K5964+43</t>
  </si>
  <si>
    <t>中山港大桥</t>
  </si>
  <si>
    <t xml:space="preserve"> K5965+661</t>
  </si>
  <si>
    <t>2024.3</t>
  </si>
  <si>
    <t>东镇路口桥</t>
  </si>
  <si>
    <t>K5970+114</t>
  </si>
  <si>
    <t>江尾头小桥</t>
  </si>
  <si>
    <t>K5971+052</t>
  </si>
  <si>
    <t>大环中桥</t>
  </si>
  <si>
    <t>K5971+626</t>
  </si>
  <si>
    <t>羊寮桥</t>
  </si>
  <si>
    <t>K5977+912</t>
  </si>
  <si>
    <t>大坣头小桥</t>
  </si>
  <si>
    <t>K5978+351</t>
  </si>
  <si>
    <t>泮沙小桥</t>
  </si>
  <si>
    <t>K5982+593</t>
  </si>
  <si>
    <t>双向2车道</t>
  </si>
  <si>
    <t>翠亨小桥</t>
  </si>
  <si>
    <t>K5986+819</t>
  </si>
  <si>
    <t>白菜坑桥</t>
  </si>
  <si>
    <t>K6051+151</t>
  </si>
  <si>
    <t>四清桥</t>
  </si>
  <si>
    <t>K6052+431</t>
  </si>
  <si>
    <t>宥南桥</t>
  </si>
  <si>
    <t>K6054+48</t>
  </si>
  <si>
    <t>古宥桥</t>
  </si>
  <si>
    <t>K6054+898</t>
  </si>
  <si>
    <t>显龙桥</t>
  </si>
  <si>
    <t>S268</t>
  </si>
  <si>
    <t>K16+409</t>
  </si>
  <si>
    <t>大梗涌中桥</t>
  </si>
  <si>
    <t>K21+584</t>
  </si>
  <si>
    <t>麒麟桥</t>
  </si>
  <si>
    <t>K15+239</t>
  </si>
  <si>
    <t>大华闸桥</t>
  </si>
  <si>
    <t>K18+223</t>
  </si>
  <si>
    <t>中沙河中桥</t>
  </si>
  <si>
    <t>K23+576</t>
  </si>
  <si>
    <t>中排大桥</t>
  </si>
  <si>
    <t>K36+721</t>
  </si>
  <si>
    <t>沙朗涌大桥</t>
  </si>
  <si>
    <t>K41+292</t>
  </si>
  <si>
    <t>164</t>
  </si>
  <si>
    <t>大布一桥</t>
  </si>
  <si>
    <t>K78+6</t>
  </si>
  <si>
    <t>大布二桥</t>
  </si>
  <si>
    <t>K78+768</t>
  </si>
  <si>
    <t>海口庙桥</t>
  </si>
  <si>
    <t>K79+192</t>
  </si>
  <si>
    <t>温泉桥</t>
  </si>
  <si>
    <t>K79+532</t>
  </si>
  <si>
    <t>雍陌一桥</t>
  </si>
  <si>
    <t>K79+735</t>
  </si>
  <si>
    <t>雍陌二桥</t>
  </si>
  <si>
    <t>K80+197</t>
  </si>
  <si>
    <t>独尾桥</t>
  </si>
  <si>
    <t>S364</t>
  </si>
  <si>
    <t>K0+896</t>
  </si>
  <si>
    <t>温五顷桥</t>
  </si>
  <si>
    <t>2+069</t>
  </si>
  <si>
    <t>新涌大桥</t>
  </si>
  <si>
    <t>K6+650</t>
  </si>
  <si>
    <t>结民桥</t>
  </si>
  <si>
    <t>K8+923</t>
  </si>
  <si>
    <t>乌沙桥</t>
  </si>
  <si>
    <t>K10+412</t>
  </si>
  <si>
    <t>东阜大桥</t>
  </si>
  <si>
    <t>K15+237</t>
  </si>
  <si>
    <t>789.4</t>
  </si>
  <si>
    <t>阜沙涌桥</t>
  </si>
  <si>
    <t>K17+734</t>
  </si>
  <si>
    <t>上三丫桥</t>
  </si>
  <si>
    <t>K18+361</t>
  </si>
  <si>
    <t>掘尾河桥</t>
  </si>
  <si>
    <t>K18+425</t>
  </si>
  <si>
    <t>张字河桥</t>
  </si>
  <si>
    <t>K18+708</t>
  </si>
  <si>
    <t>河仔涌桥</t>
  </si>
  <si>
    <t>K19+466</t>
  </si>
  <si>
    <t>正河桥</t>
  </si>
  <si>
    <t>K19+859</t>
  </si>
  <si>
    <t>东河桥</t>
  </si>
  <si>
    <t>K21+002</t>
  </si>
  <si>
    <t>西河桥</t>
  </si>
  <si>
    <t>K21+37</t>
  </si>
  <si>
    <t>九十亩涌桥</t>
  </si>
  <si>
    <t>K21+62</t>
  </si>
  <si>
    <t>横沥涌桥</t>
  </si>
  <si>
    <t>K21+647</t>
  </si>
  <si>
    <t>宝生河桥</t>
  </si>
  <si>
    <t>K23+031</t>
  </si>
  <si>
    <t>直河桥</t>
  </si>
  <si>
    <t>K25+665</t>
  </si>
  <si>
    <t>四埒涌桥</t>
  </si>
  <si>
    <t>K27+391</t>
  </si>
  <si>
    <t>高文阁一桥</t>
  </si>
  <si>
    <t>K37+731</t>
  </si>
  <si>
    <t>高文阁二桥</t>
  </si>
  <si>
    <t>K37+856</t>
  </si>
  <si>
    <t>小榄立交桥</t>
  </si>
  <si>
    <t>K38+518</t>
  </si>
  <si>
    <t>永宁桥</t>
  </si>
  <si>
    <t>K41+809</t>
  </si>
  <si>
    <t>横琴大桥</t>
  </si>
  <si>
    <t>K4+968</t>
  </si>
  <si>
    <t>九洲基桥</t>
  </si>
  <si>
    <t>K40+045</t>
  </si>
  <si>
    <t>青鹤涌桥</t>
  </si>
  <si>
    <t>K50+475</t>
  </si>
  <si>
    <t>古镇二桥</t>
  </si>
  <si>
    <t>K48+532</t>
  </si>
  <si>
    <t>冈东村二桥</t>
  </si>
  <si>
    <t>K48+654</t>
  </si>
  <si>
    <t>冈东村一桥</t>
  </si>
  <si>
    <t>K5+43</t>
  </si>
  <si>
    <t>东部特大桥</t>
  </si>
  <si>
    <t>S384</t>
  </si>
  <si>
    <t>K1+777</t>
  </si>
  <si>
    <t>1981</t>
  </si>
  <si>
    <t>榄横路高架桥</t>
  </si>
  <si>
    <t>K5+729</t>
  </si>
  <si>
    <t>双龙路马岭桥</t>
  </si>
  <si>
    <t>S385</t>
  </si>
  <si>
    <t>K23+966</t>
  </si>
  <si>
    <t>九仔涌中桥</t>
  </si>
  <si>
    <t>S530</t>
  </si>
  <si>
    <t>K14+081</t>
  </si>
  <si>
    <t>胜隆东路立交B匝道桥</t>
  </si>
  <si>
    <t>K0+27</t>
  </si>
  <si>
    <t>单向1车道</t>
  </si>
  <si>
    <t>伟明包装印刷厂桥</t>
  </si>
  <si>
    <t xml:space="preserve"> K28+343</t>
  </si>
  <si>
    <t>中南河口冲二桥</t>
  </si>
  <si>
    <t>K29+125</t>
  </si>
  <si>
    <t>双向 4 车道</t>
  </si>
  <si>
    <t>下南横河冲桥</t>
  </si>
  <si>
    <t>K29+943</t>
  </si>
  <si>
    <t>大南沙特大桥</t>
  </si>
  <si>
    <t>K30+981</t>
  </si>
  <si>
    <t>含珠滘大桥</t>
  </si>
  <si>
    <t>K33+820</t>
  </si>
  <si>
    <t>Y6辅道桥</t>
  </si>
  <si>
    <t>K34+189</t>
  </si>
  <si>
    <t>256</t>
  </si>
  <si>
    <t>Z6辅道桥</t>
  </si>
  <si>
    <t>K34+197</t>
  </si>
  <si>
    <t>南头大桥</t>
  </si>
  <si>
    <t>S531</t>
  </si>
  <si>
    <t>K0+926</t>
  </si>
  <si>
    <t>352.5</t>
  </si>
  <si>
    <t>南头永兴路口桥</t>
  </si>
  <si>
    <t>K1+799</t>
  </si>
  <si>
    <t>南头南安路口桥</t>
  </si>
  <si>
    <t>K2+408</t>
  </si>
  <si>
    <t>南头中心河桥</t>
  </si>
  <si>
    <t>K2+87</t>
  </si>
  <si>
    <t>南头供电公司桥</t>
  </si>
  <si>
    <t>K4+133</t>
  </si>
  <si>
    <t>鸡鸦水道大桥</t>
  </si>
  <si>
    <t>K7+947</t>
  </si>
  <si>
    <t>小榄水道特大桥</t>
  </si>
  <si>
    <t>K11+728</t>
  </si>
  <si>
    <t>同益中桥</t>
  </si>
  <si>
    <t>K22+511</t>
  </si>
  <si>
    <t>花蓝沥中桥</t>
  </si>
  <si>
    <t>K11.371</t>
  </si>
  <si>
    <t>江中高速跨线桥</t>
  </si>
  <si>
    <t>K24+136</t>
  </si>
  <si>
    <t>横栏1#中桥</t>
  </si>
  <si>
    <t>K24+739</t>
  </si>
  <si>
    <t>横栏2#中桥</t>
  </si>
  <si>
    <t>K25+852</t>
  </si>
  <si>
    <t>进洪河中桥</t>
  </si>
  <si>
    <t>K26+183</t>
  </si>
  <si>
    <t>五沙中桥</t>
  </si>
  <si>
    <t>K28+989</t>
  </si>
  <si>
    <t>宝裕中桥</t>
  </si>
  <si>
    <t>K32+147</t>
  </si>
  <si>
    <t>全禄中桥</t>
  </si>
  <si>
    <t>K39+551</t>
  </si>
  <si>
    <t>大涌中桥</t>
  </si>
  <si>
    <t>K42+145</t>
  </si>
  <si>
    <t>四联中桥</t>
  </si>
  <si>
    <t>K45+205</t>
  </si>
  <si>
    <t>板尾中桥</t>
  </si>
  <si>
    <t>K48+122</t>
  </si>
  <si>
    <t>孖冲中桥</t>
  </si>
  <si>
    <t>K48+507</t>
  </si>
  <si>
    <t>石岐河大桥</t>
  </si>
  <si>
    <t>K49+269</t>
  </si>
  <si>
    <t>金钟中桥</t>
  </si>
  <si>
    <t>K49+868</t>
  </si>
  <si>
    <t>后隆中桥</t>
  </si>
  <si>
    <t>K51+033</t>
  </si>
  <si>
    <t>密林中桥</t>
  </si>
  <si>
    <t>K52+594</t>
  </si>
  <si>
    <t>安吉2#中桥</t>
  </si>
  <si>
    <t>K52+965</t>
  </si>
  <si>
    <t>安吉中桥</t>
  </si>
  <si>
    <t>K53+653</t>
  </si>
  <si>
    <t>福隆中桥</t>
  </si>
  <si>
    <t>K54+707</t>
  </si>
  <si>
    <t>麻子涌大桥</t>
  </si>
  <si>
    <t>K55+881</t>
  </si>
  <si>
    <t>水厂1#小桥</t>
  </si>
  <si>
    <t>K57+35</t>
  </si>
  <si>
    <t>26</t>
  </si>
  <si>
    <t>水厂2#小桥</t>
  </si>
  <si>
    <t>K57+503</t>
  </si>
  <si>
    <t>宥南中桥</t>
  </si>
  <si>
    <t>K58+006</t>
  </si>
  <si>
    <t>沿江河小桥</t>
  </si>
  <si>
    <t>K59+277</t>
  </si>
  <si>
    <t>均茂大桥</t>
  </si>
  <si>
    <t>X745</t>
  </si>
  <si>
    <t>K6+276</t>
  </si>
  <si>
    <t>南横公路第三号桥</t>
  </si>
  <si>
    <t>X732</t>
  </si>
  <si>
    <t>K2+205</t>
  </si>
  <si>
    <t>南横公路林溪桥</t>
  </si>
  <si>
    <t>K2+774</t>
  </si>
  <si>
    <t>南横公路涌口门中桥</t>
  </si>
  <si>
    <t>K4+572</t>
  </si>
  <si>
    <t>申堂中桥</t>
  </si>
  <si>
    <t>X733</t>
  </si>
  <si>
    <t>K1+459</t>
  </si>
  <si>
    <t>石岭猛岗涌桥</t>
  </si>
  <si>
    <t>X496</t>
  </si>
  <si>
    <t>K10+837</t>
  </si>
  <si>
    <t>二坵桥</t>
  </si>
  <si>
    <t>X735</t>
  </si>
  <si>
    <t>K6+959</t>
  </si>
  <si>
    <t>新沙村路口桥</t>
  </si>
  <si>
    <t>K5+636</t>
  </si>
  <si>
    <t>高桥头桥</t>
  </si>
  <si>
    <t>K2+552</t>
  </si>
  <si>
    <t>新沙大桥</t>
  </si>
  <si>
    <t>K4+77</t>
  </si>
  <si>
    <t>新沙通道一桥</t>
  </si>
  <si>
    <t>K5+044</t>
  </si>
  <si>
    <t>新沙一队涵</t>
  </si>
  <si>
    <t>K5+083</t>
  </si>
  <si>
    <t>新沙通道二桥</t>
  </si>
  <si>
    <t>K5+127</t>
  </si>
  <si>
    <t>福源路特大桥</t>
  </si>
  <si>
    <t>X743</t>
  </si>
  <si>
    <t>K1+987</t>
  </si>
  <si>
    <t>高涌小桥</t>
  </si>
  <si>
    <t>X741</t>
  </si>
  <si>
    <t>K7+392</t>
  </si>
  <si>
    <t>进洪河桥</t>
  </si>
  <si>
    <t>K13+373</t>
  </si>
  <si>
    <t>金兰桥</t>
  </si>
  <si>
    <t>K16+36</t>
  </si>
  <si>
    <t>西涌桥</t>
  </si>
  <si>
    <t>K16+887</t>
  </si>
  <si>
    <t>横东桥</t>
  </si>
  <si>
    <t>K18+402</t>
  </si>
  <si>
    <t>横沙桥</t>
  </si>
  <si>
    <t>K20+154</t>
  </si>
  <si>
    <t>云汉河桥</t>
  </si>
  <si>
    <t>K25+476</t>
  </si>
  <si>
    <t>北台桥</t>
  </si>
  <si>
    <t>X748</t>
  </si>
  <si>
    <t>K5+374</t>
  </si>
  <si>
    <t>乐盛北河桥</t>
  </si>
  <si>
    <t>X737</t>
  </si>
  <si>
    <t>K5+82</t>
  </si>
  <si>
    <t>乐盛村小桥</t>
  </si>
  <si>
    <t>K6+404</t>
  </si>
  <si>
    <t>白焦围南涵桥</t>
  </si>
  <si>
    <t>X738</t>
  </si>
  <si>
    <t>K4+711</t>
  </si>
  <si>
    <t>漆涌桥（濠涌桥）</t>
  </si>
  <si>
    <t>X740</t>
  </si>
  <si>
    <t xml:space="preserve"> K13+117</t>
  </si>
  <si>
    <t>小计</t>
  </si>
  <si>
    <t>乡道桥梁</t>
  </si>
  <si>
    <t>曹步一桥</t>
  </si>
  <si>
    <t>Y555</t>
  </si>
  <si>
    <t>K0+544</t>
  </si>
  <si>
    <t>2</t>
  </si>
  <si>
    <t>曹步三桥</t>
  </si>
  <si>
    <t>K1+385</t>
  </si>
  <si>
    <t>古一村一桥</t>
  </si>
  <si>
    <t>K3+075</t>
  </si>
  <si>
    <t>古一村二桥</t>
  </si>
  <si>
    <t>K3+566</t>
  </si>
  <si>
    <t>民乐中心河桥</t>
  </si>
  <si>
    <t>Y556</t>
  </si>
  <si>
    <t>K56+221</t>
  </si>
  <si>
    <t>古一一桥</t>
  </si>
  <si>
    <t>Y557</t>
  </si>
  <si>
    <t>K83+969</t>
  </si>
  <si>
    <t>古一二桥</t>
  </si>
  <si>
    <t>K84+342</t>
  </si>
  <si>
    <t>古一三桥</t>
  </si>
  <si>
    <t>K84+772</t>
  </si>
  <si>
    <t>岗东一桥</t>
  </si>
  <si>
    <t>K43+702</t>
  </si>
  <si>
    <t>岗东二桥</t>
  </si>
  <si>
    <t>K85+504</t>
  </si>
  <si>
    <t>七村桥</t>
  </si>
  <si>
    <t>Y565</t>
  </si>
  <si>
    <t>K0+612</t>
  </si>
  <si>
    <t>白石涌桥</t>
  </si>
  <si>
    <t>Y904</t>
  </si>
  <si>
    <t>K33+608</t>
  </si>
  <si>
    <t>苗圃桥</t>
  </si>
  <si>
    <t>K35+195</t>
  </si>
  <si>
    <t>人行通道检测</t>
  </si>
  <si>
    <t>1</t>
  </si>
  <si>
    <t>绩东一通道</t>
  </si>
  <si>
    <t>K2631+191</t>
  </si>
  <si>
    <t>裕民人行通道</t>
  </si>
  <si>
    <t>K2634+83</t>
  </si>
  <si>
    <t>3</t>
  </si>
  <si>
    <t>广福人行通道</t>
  </si>
  <si>
    <t>K2636+482</t>
  </si>
  <si>
    <t>4</t>
  </si>
  <si>
    <t>东升村人行通道</t>
  </si>
  <si>
    <t>K2637+798</t>
  </si>
  <si>
    <t>5</t>
  </si>
  <si>
    <t>沙朗通道</t>
  </si>
  <si>
    <t>K2644+822</t>
  </si>
  <si>
    <t>6</t>
  </si>
  <si>
    <t>创业路通道</t>
  </si>
  <si>
    <t>K2657+440</t>
  </si>
  <si>
    <t>7</t>
  </si>
  <si>
    <t>湖洲通道</t>
  </si>
  <si>
    <t xml:space="preserve"> K2661+784</t>
  </si>
  <si>
    <t>8</t>
  </si>
  <si>
    <t>里溪通道</t>
  </si>
  <si>
    <t>K2662+722</t>
  </si>
  <si>
    <t>9</t>
  </si>
  <si>
    <t>澳科大通道</t>
  </si>
  <si>
    <t>K2664+920</t>
  </si>
  <si>
    <t>10</t>
  </si>
  <si>
    <t>深湾通道</t>
  </si>
  <si>
    <t>K2666+487</t>
  </si>
  <si>
    <t>11</t>
  </si>
  <si>
    <t>广星通道</t>
  </si>
  <si>
    <t>K2667+235</t>
  </si>
  <si>
    <t>12</t>
  </si>
  <si>
    <t>教育路通道</t>
  </si>
  <si>
    <t>K2667+828</t>
  </si>
  <si>
    <t>13</t>
  </si>
  <si>
    <t>白石通道</t>
  </si>
  <si>
    <t>K2668+915</t>
  </si>
  <si>
    <t>14</t>
  </si>
  <si>
    <t>鸦岗通道</t>
  </si>
  <si>
    <t>K2674+980</t>
  </si>
  <si>
    <t>15</t>
  </si>
  <si>
    <t>鸿埠园通道</t>
  </si>
  <si>
    <t>K2675+564</t>
  </si>
  <si>
    <t>16</t>
  </si>
  <si>
    <t>茅湾通道</t>
  </si>
  <si>
    <t>K2675+930</t>
  </si>
  <si>
    <t>17</t>
  </si>
  <si>
    <t>平东大街通道</t>
  </si>
  <si>
    <t>K2677+025</t>
  </si>
  <si>
    <t>18</t>
  </si>
  <si>
    <t>新圩通道</t>
  </si>
  <si>
    <t>K2677+595</t>
  </si>
  <si>
    <t>19</t>
  </si>
  <si>
    <t>古宥通道</t>
  </si>
  <si>
    <t>K6054+874</t>
  </si>
  <si>
    <t>20</t>
  </si>
  <si>
    <t>海口庙通道</t>
  </si>
  <si>
    <t>K79+556</t>
  </si>
  <si>
    <t>21</t>
  </si>
  <si>
    <t>长环通道</t>
  </si>
  <si>
    <t>K3+441</t>
  </si>
  <si>
    <t>22</t>
  </si>
  <si>
    <t>北台通道</t>
  </si>
  <si>
    <t>K5+913</t>
  </si>
  <si>
    <t>四</t>
  </si>
  <si>
    <t>隧道检测</t>
  </si>
  <si>
    <t>隧道</t>
  </si>
  <si>
    <t>桥梁全长</t>
  </si>
  <si>
    <t>洞数</t>
  </si>
  <si>
    <r>
      <rPr>
        <sz val="8"/>
        <rFont val="方正黑体_GBK"/>
        <charset val="0"/>
      </rPr>
      <t>定期检查单价（元/单洞</t>
    </r>
    <r>
      <rPr>
        <sz val="8"/>
        <rFont val="宋体"/>
        <charset val="0"/>
      </rPr>
      <t>·</t>
    </r>
    <r>
      <rPr>
        <sz val="8"/>
        <rFont val="方正黑体_GBK"/>
        <charset val="0"/>
      </rPr>
      <t>m)</t>
    </r>
  </si>
  <si>
    <t>中环半互通立交下穿隧道</t>
  </si>
  <si>
    <t>K2657+595</t>
  </si>
  <si>
    <t>东岸西路下穿隧道</t>
  </si>
  <si>
    <t xml:space="preserve"> K17+380</t>
  </si>
  <si>
    <t>沙水路下穿隧道</t>
  </si>
  <si>
    <t xml:space="preserve"> K20+860</t>
  </si>
  <si>
    <t>南阳山隧道</t>
  </si>
  <si>
    <t xml:space="preserve"> K43+250</t>
  </si>
  <si>
    <t>木河迳下沉式隧道</t>
  </si>
  <si>
    <t>K35+13</t>
  </si>
  <si>
    <t>合计（一至四）</t>
  </si>
  <si>
    <t>中山市公路事务中心2024年国道、省道、县道桥梁专项检查——斜拉索桥梁清单</t>
  </si>
  <si>
    <t>技术状况</t>
  </si>
  <si>
    <t>跨径分类</t>
  </si>
  <si>
    <t>建成时间</t>
  </si>
  <si>
    <t>桥函类型</t>
  </si>
  <si>
    <t>检测项目</t>
  </si>
  <si>
    <t>工程量</t>
  </si>
  <si>
    <t>单位</t>
  </si>
  <si>
    <t>单价（元）</t>
  </si>
  <si>
    <t>新中山港大桥</t>
  </si>
  <si>
    <t>二类</t>
  </si>
  <si>
    <t>特大桥</t>
  </si>
  <si>
    <r>
      <rPr>
        <sz val="8"/>
        <color theme="1"/>
        <rFont val="宋体"/>
        <charset val="134"/>
        <scheme val="minor"/>
      </rPr>
      <t>单</t>
    </r>
    <r>
      <rPr>
        <sz val="8"/>
        <rFont val="宋体"/>
        <charset val="134"/>
        <scheme val="minor"/>
      </rPr>
      <t>向3车道</t>
    </r>
  </si>
  <si>
    <t>斜拉桥</t>
  </si>
  <si>
    <t>外观检查</t>
  </si>
  <si>
    <t>2012.5</t>
  </si>
  <si>
    <t>m</t>
  </si>
  <si>
    <t>含桥面系、上下部结构、桥塔、斜拉索锚头等外观检查。</t>
  </si>
  <si>
    <t>K5965+657</t>
  </si>
  <si>
    <t>2016-06-01</t>
  </si>
  <si>
    <t>拉索破损（完好性）检测</t>
  </si>
  <si>
    <t>144</t>
  </si>
  <si>
    <t>根</t>
  </si>
  <si>
    <t>拉索索力测量（频率法）</t>
  </si>
  <si>
    <t>桥塔混凝土碳化深度检测</t>
  </si>
  <si>
    <t>点</t>
  </si>
  <si>
    <t>桥塔回弹法检测混凝土强度</t>
  </si>
  <si>
    <t>构件</t>
  </si>
  <si>
    <t>桥塔混凝土保护层厚度检测</t>
  </si>
  <si>
    <t>鸡鸦水道特大桥</t>
  </si>
  <si>
    <t>双向6车道（双幅桥)</t>
  </si>
  <si>
    <t xml:space="preserve"> K20+482</t>
  </si>
  <si>
    <t>2020-12-28</t>
  </si>
  <si>
    <t>104</t>
  </si>
  <si>
    <t>大南沙大桥（新）</t>
  </si>
  <si>
    <t>1347</t>
  </si>
  <si>
    <t>K31+147</t>
  </si>
  <si>
    <t>2016-12-30</t>
  </si>
  <si>
    <t>中山市公路事务中心2024年国道、省道、县道桥梁专项检查——水下桩基检查清单</t>
  </si>
  <si>
    <t>桥梁名称</t>
  </si>
  <si>
    <t>路线名称</t>
  </si>
  <si>
    <t>通航等级</t>
  </si>
  <si>
    <t>水深 （m）</t>
  </si>
  <si>
    <t>水中桩基检测数量</t>
  </si>
  <si>
    <t>检测数量（根）</t>
  </si>
  <si>
    <t>5m＜水深h≤15m</t>
  </si>
  <si>
    <t>单价</t>
  </si>
  <si>
    <t>旧沙口大桥</t>
  </si>
  <si>
    <t>国道G105</t>
  </si>
  <si>
    <t>一级航道</t>
  </si>
  <si>
    <t>四级航道</t>
  </si>
  <si>
    <t>水深h≤5m</t>
  </si>
  <si>
    <t>茅湾大桥</t>
  </si>
  <si>
    <t>七级航道</t>
  </si>
  <si>
    <t>国道G228</t>
  </si>
  <si>
    <t>黄沙沥大桥</t>
  </si>
  <si>
    <t>省道S364</t>
  </si>
  <si>
    <t>二级航道</t>
  </si>
  <si>
    <t>三级航道</t>
  </si>
  <si>
    <t>省道S384</t>
  </si>
  <si>
    <t>大雁大桥</t>
  </si>
  <si>
    <t>省道S530</t>
  </si>
  <si>
    <t>大南沙特大桥（旧）</t>
  </si>
  <si>
    <t>茅湾河大桥</t>
  </si>
  <si>
    <t>省道S531</t>
  </si>
  <si>
    <t>15m＜水深h≤35m</t>
  </si>
  <si>
    <t>县道X735</t>
  </si>
  <si>
    <t>金斗大桥</t>
  </si>
  <si>
    <t>县道X736</t>
  </si>
  <si>
    <t>县道X743</t>
  </si>
  <si>
    <t>二滘口涌大桥</t>
  </si>
  <si>
    <t>县道X752</t>
  </si>
  <si>
    <t>西海大桥</t>
  </si>
  <si>
    <t>县道X769</t>
  </si>
  <si>
    <t>无</t>
  </si>
  <si>
    <t>沙心涌大桥</t>
  </si>
  <si>
    <t>合计：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</si>
</sst>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0.5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name val="宋体"/>
      <charset val="0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b/>
      <sz val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方正黑体_GBK"/>
      <charset val="0"/>
    </font>
    <font>
      <sz val="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9" applyNumberFormat="0" applyAlignment="0" applyProtection="0">
      <alignment vertical="center"/>
    </xf>
    <xf numFmtId="0" fontId="29" fillId="11" borderId="5" applyNumberFormat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49" fontId="0" fillId="0" borderId="1" xfId="49" applyNumberForma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49" fontId="9" fillId="0" borderId="1" xfId="21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2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</xf>
    <xf numFmtId="176" fontId="9" fillId="0" borderId="1" xfId="21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/>
      <protection locked="0" hidden="1"/>
    </xf>
    <xf numFmtId="9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hidden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176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76" fontId="14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>
      <alignment vertical="center"/>
    </xf>
    <xf numFmtId="176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5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"/>
  <sheetViews>
    <sheetView workbookViewId="0">
      <selection activeCell="C4" sqref="C4"/>
    </sheetView>
  </sheetViews>
  <sheetFormatPr defaultColWidth="9" defaultRowHeight="13.5" outlineLevelCol="3"/>
  <cols>
    <col min="1" max="1" width="10.375" customWidth="1"/>
    <col min="2" max="2" width="27.375" customWidth="1"/>
    <col min="3" max="3" width="32.25" customWidth="1"/>
    <col min="4" max="4" width="23.75" customWidth="1"/>
  </cols>
  <sheetData>
    <row r="1" ht="39" customHeight="1" spans="1:4">
      <c r="A1" s="73" t="s">
        <v>0</v>
      </c>
      <c r="B1" s="73"/>
      <c r="C1" s="73"/>
      <c r="D1" s="73"/>
    </row>
    <row r="2" s="71" customFormat="1" ht="27" customHeight="1" spans="1:4">
      <c r="A2" s="74" t="s">
        <v>1</v>
      </c>
      <c r="B2" s="74" t="s">
        <v>2</v>
      </c>
      <c r="C2" s="74" t="s">
        <v>3</v>
      </c>
      <c r="D2" s="74" t="s">
        <v>4</v>
      </c>
    </row>
    <row r="3" ht="27" customHeight="1" spans="1:4">
      <c r="A3" s="74" t="s">
        <v>5</v>
      </c>
      <c r="B3" s="74" t="s">
        <v>6</v>
      </c>
      <c r="C3" s="75">
        <f>定期检测!I234</f>
        <v>0</v>
      </c>
      <c r="D3" s="76"/>
    </row>
    <row r="4" s="49" customFormat="1" ht="27" customHeight="1" spans="1:4">
      <c r="A4" s="74" t="s">
        <v>7</v>
      </c>
      <c r="B4" s="74" t="s">
        <v>8</v>
      </c>
      <c r="C4" s="77">
        <f>SUM(C5:C6)</f>
        <v>0</v>
      </c>
      <c r="D4" s="78"/>
    </row>
    <row r="5" s="72" customFormat="1" ht="27" customHeight="1" spans="1:4">
      <c r="A5" s="79">
        <v>1</v>
      </c>
      <c r="B5" s="79" t="s">
        <v>9</v>
      </c>
      <c r="C5" s="77">
        <f>'专项检测-斜拉索检测 (2)'!O21</f>
        <v>0</v>
      </c>
      <c r="D5" s="80"/>
    </row>
    <row r="6" s="72" customFormat="1" ht="27" customHeight="1" spans="1:4">
      <c r="A6" s="79">
        <v>2</v>
      </c>
      <c r="B6" s="79" t="s">
        <v>10</v>
      </c>
      <c r="C6" s="77">
        <f>'专项检测-水下桩检测'!I40</f>
        <v>0</v>
      </c>
      <c r="D6" s="80"/>
    </row>
    <row r="7" s="71" customFormat="1" ht="27" customHeight="1" spans="1:4">
      <c r="A7" s="74" t="s">
        <v>11</v>
      </c>
      <c r="B7" s="74" t="s">
        <v>12</v>
      </c>
      <c r="C7" s="77">
        <f>C3+C4</f>
        <v>0</v>
      </c>
      <c r="D7" s="81"/>
    </row>
    <row r="8" ht="33" customHeight="1"/>
    <row r="9" ht="30" customHeight="1" spans="3:3">
      <c r="C9" s="82"/>
    </row>
  </sheetData>
  <sheetProtection password="CF7A" sheet="1" objects="1"/>
  <mergeCells count="1">
    <mergeCell ref="A1:D1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4"/>
  <sheetViews>
    <sheetView tabSelected="1" view="pageBreakPreview" zoomScale="145" zoomScaleNormal="130" workbookViewId="0">
      <pane xSplit="1" ySplit="2" topLeftCell="B110" activePane="bottomRight" state="frozen"/>
      <selection/>
      <selection pane="topRight"/>
      <selection pane="bottomLeft"/>
      <selection pane="bottomRight" activeCell="H205" sqref="H205"/>
    </sheetView>
  </sheetViews>
  <sheetFormatPr defaultColWidth="8.89166666666667" defaultRowHeight="13.5"/>
  <cols>
    <col min="1" max="1" width="4.91666666666667" style="50" customWidth="1"/>
    <col min="2" max="2" width="13.55" style="50" customWidth="1"/>
    <col min="3" max="3" width="9" style="51" customWidth="1"/>
    <col min="4" max="4" width="9.38333333333333" style="50" customWidth="1"/>
    <col min="5" max="5" width="11.15" style="50" customWidth="1"/>
    <col min="6" max="6" width="8.26666666666667" style="52" customWidth="1"/>
    <col min="7" max="7" width="6.54166666666667" customWidth="1"/>
    <col min="8" max="8" width="12.25" style="53" customWidth="1"/>
    <col min="9" max="9" width="12.4916666666667" style="54" customWidth="1"/>
    <col min="10" max="10" width="19.0333333333333" customWidth="1"/>
  </cols>
  <sheetData>
    <row r="1" ht="21" customHeight="1" spans="1:10">
      <c r="A1" s="55" t="s">
        <v>13</v>
      </c>
      <c r="B1" s="55"/>
      <c r="C1" s="55"/>
      <c r="D1" s="55"/>
      <c r="E1" s="55"/>
      <c r="F1" s="55"/>
      <c r="G1" s="55"/>
      <c r="H1" s="56"/>
      <c r="I1" s="61"/>
      <c r="J1" s="55"/>
    </row>
    <row r="2" ht="24" customHeight="1" spans="1:10">
      <c r="A2" s="57" t="s">
        <v>1</v>
      </c>
      <c r="B2" s="57" t="s">
        <v>14</v>
      </c>
      <c r="C2" s="57" t="s">
        <v>15</v>
      </c>
      <c r="D2" s="57" t="s">
        <v>16</v>
      </c>
      <c r="E2" s="57" t="s">
        <v>17</v>
      </c>
      <c r="F2" s="57" t="s">
        <v>18</v>
      </c>
      <c r="G2" s="57" t="s">
        <v>19</v>
      </c>
      <c r="H2" s="36" t="s">
        <v>20</v>
      </c>
      <c r="I2" s="62" t="s">
        <v>21</v>
      </c>
      <c r="J2" s="57" t="s">
        <v>4</v>
      </c>
    </row>
    <row r="3" s="49" customFormat="1" ht="24" customHeight="1" spans="1:10">
      <c r="A3" s="58" t="s">
        <v>5</v>
      </c>
      <c r="B3" s="58" t="s">
        <v>22</v>
      </c>
      <c r="C3" s="58"/>
      <c r="D3" s="58"/>
      <c r="E3" s="58"/>
      <c r="F3" s="58"/>
      <c r="G3" s="58"/>
      <c r="H3" s="59"/>
      <c r="I3" s="63"/>
      <c r="J3" s="58"/>
    </row>
    <row r="4" spans="1:10">
      <c r="A4" s="57">
        <v>1</v>
      </c>
      <c r="B4" s="57" t="s">
        <v>23</v>
      </c>
      <c r="C4" s="60" t="s">
        <v>24</v>
      </c>
      <c r="D4" s="57" t="s">
        <v>25</v>
      </c>
      <c r="E4" s="57">
        <v>18</v>
      </c>
      <c r="F4" s="57" t="s">
        <v>26</v>
      </c>
      <c r="G4" s="57">
        <v>2</v>
      </c>
      <c r="H4" s="36"/>
      <c r="I4" s="64">
        <f>ROUND(H4*E4*G4,2)</f>
        <v>0</v>
      </c>
      <c r="J4" s="57"/>
    </row>
    <row r="5" spans="1:10">
      <c r="A5" s="57">
        <v>2</v>
      </c>
      <c r="B5" s="57" t="s">
        <v>27</v>
      </c>
      <c r="C5" s="60" t="s">
        <v>24</v>
      </c>
      <c r="D5" s="57" t="s">
        <v>28</v>
      </c>
      <c r="E5" s="57">
        <v>13.5</v>
      </c>
      <c r="F5" s="57" t="s">
        <v>29</v>
      </c>
      <c r="G5" s="57">
        <v>2</v>
      </c>
      <c r="H5" s="36"/>
      <c r="I5" s="64">
        <f>ROUND(H5*E5*G5,2)</f>
        <v>0</v>
      </c>
      <c r="J5" s="57"/>
    </row>
    <row r="6" spans="1:10">
      <c r="A6" s="57">
        <v>3</v>
      </c>
      <c r="B6" s="57" t="s">
        <v>30</v>
      </c>
      <c r="C6" s="60" t="s">
        <v>24</v>
      </c>
      <c r="D6" s="57" t="s">
        <v>31</v>
      </c>
      <c r="E6" s="57">
        <v>18</v>
      </c>
      <c r="F6" s="57" t="s">
        <v>29</v>
      </c>
      <c r="G6" s="57">
        <v>2</v>
      </c>
      <c r="H6" s="36"/>
      <c r="I6" s="64">
        <f t="shared" ref="I5:I36" si="0">ROUND(H6*E6*G6,2)</f>
        <v>0</v>
      </c>
      <c r="J6" s="57"/>
    </row>
    <row r="7" spans="1:10">
      <c r="A7" s="57">
        <v>4</v>
      </c>
      <c r="B7" s="57" t="s">
        <v>32</v>
      </c>
      <c r="C7" s="60" t="s">
        <v>24</v>
      </c>
      <c r="D7" s="57" t="s">
        <v>33</v>
      </c>
      <c r="E7" s="57">
        <v>20.5</v>
      </c>
      <c r="F7" s="57" t="s">
        <v>26</v>
      </c>
      <c r="G7" s="57">
        <v>2</v>
      </c>
      <c r="H7" s="36"/>
      <c r="I7" s="64">
        <f t="shared" si="0"/>
        <v>0</v>
      </c>
      <c r="J7" s="57"/>
    </row>
    <row r="8" spans="1:10">
      <c r="A8" s="57">
        <v>5</v>
      </c>
      <c r="B8" s="57" t="s">
        <v>34</v>
      </c>
      <c r="C8" s="60" t="s">
        <v>24</v>
      </c>
      <c r="D8" s="57" t="s">
        <v>35</v>
      </c>
      <c r="E8" s="57">
        <v>13.5</v>
      </c>
      <c r="F8" s="57" t="s">
        <v>26</v>
      </c>
      <c r="G8" s="57">
        <v>2</v>
      </c>
      <c r="H8" s="36"/>
      <c r="I8" s="64">
        <f t="shared" si="0"/>
        <v>0</v>
      </c>
      <c r="J8" s="57"/>
    </row>
    <row r="9" spans="1:10">
      <c r="A9" s="57">
        <v>6</v>
      </c>
      <c r="B9" s="57" t="s">
        <v>36</v>
      </c>
      <c r="C9" s="60" t="s">
        <v>24</v>
      </c>
      <c r="D9" s="57" t="s">
        <v>37</v>
      </c>
      <c r="E9" s="57">
        <v>20.7</v>
      </c>
      <c r="F9" s="57" t="s">
        <v>29</v>
      </c>
      <c r="G9" s="57">
        <v>2</v>
      </c>
      <c r="H9" s="36"/>
      <c r="I9" s="64">
        <f t="shared" si="0"/>
        <v>0</v>
      </c>
      <c r="J9" s="57"/>
    </row>
    <row r="10" spans="1:10">
      <c r="A10" s="57">
        <v>7</v>
      </c>
      <c r="B10" s="57" t="s">
        <v>38</v>
      </c>
      <c r="C10" s="60" t="s">
        <v>24</v>
      </c>
      <c r="D10" s="57" t="s">
        <v>39</v>
      </c>
      <c r="E10" s="57">
        <v>15.5</v>
      </c>
      <c r="F10" s="57" t="s">
        <v>26</v>
      </c>
      <c r="G10" s="57">
        <v>2</v>
      </c>
      <c r="H10" s="36"/>
      <c r="I10" s="64">
        <f t="shared" si="0"/>
        <v>0</v>
      </c>
      <c r="J10" s="57"/>
    </row>
    <row r="11" spans="1:10">
      <c r="A11" s="57">
        <v>8</v>
      </c>
      <c r="B11" s="57" t="s">
        <v>40</v>
      </c>
      <c r="C11" s="60" t="s">
        <v>24</v>
      </c>
      <c r="D11" s="57" t="s">
        <v>41</v>
      </c>
      <c r="E11" s="57">
        <v>15.5</v>
      </c>
      <c r="F11" s="57" t="s">
        <v>29</v>
      </c>
      <c r="G11" s="57">
        <v>2</v>
      </c>
      <c r="H11" s="36"/>
      <c r="I11" s="64">
        <f t="shared" si="0"/>
        <v>0</v>
      </c>
      <c r="J11" s="57"/>
    </row>
    <row r="12" spans="1:10">
      <c r="A12" s="57">
        <v>9</v>
      </c>
      <c r="B12" s="57" t="s">
        <v>42</v>
      </c>
      <c r="C12" s="60" t="s">
        <v>24</v>
      </c>
      <c r="D12" s="57" t="s">
        <v>43</v>
      </c>
      <c r="E12" s="57">
        <v>23.4</v>
      </c>
      <c r="F12" s="57" t="s">
        <v>29</v>
      </c>
      <c r="G12" s="57">
        <v>2</v>
      </c>
      <c r="H12" s="36"/>
      <c r="I12" s="64">
        <f t="shared" si="0"/>
        <v>0</v>
      </c>
      <c r="J12" s="57"/>
    </row>
    <row r="13" spans="1:10">
      <c r="A13" s="57">
        <v>10</v>
      </c>
      <c r="B13" s="57" t="s">
        <v>44</v>
      </c>
      <c r="C13" s="60" t="s">
        <v>24</v>
      </c>
      <c r="D13" s="57" t="s">
        <v>45</v>
      </c>
      <c r="E13" s="57">
        <v>1148</v>
      </c>
      <c r="F13" s="57" t="s">
        <v>46</v>
      </c>
      <c r="G13" s="57">
        <v>1</v>
      </c>
      <c r="H13" s="36"/>
      <c r="I13" s="64">
        <f t="shared" si="0"/>
        <v>0</v>
      </c>
      <c r="J13" s="57"/>
    </row>
    <row r="14" spans="1:10">
      <c r="A14" s="57">
        <v>11</v>
      </c>
      <c r="B14" s="57" t="s">
        <v>47</v>
      </c>
      <c r="C14" s="60" t="s">
        <v>24</v>
      </c>
      <c r="D14" s="57" t="s">
        <v>48</v>
      </c>
      <c r="E14" s="57">
        <v>40.5</v>
      </c>
      <c r="F14" s="57" t="s">
        <v>26</v>
      </c>
      <c r="G14" s="57">
        <v>2</v>
      </c>
      <c r="H14" s="36"/>
      <c r="I14" s="64">
        <f t="shared" si="0"/>
        <v>0</v>
      </c>
      <c r="J14" s="57"/>
    </row>
    <row r="15" spans="1:10">
      <c r="A15" s="57">
        <v>12</v>
      </c>
      <c r="B15" s="57" t="s">
        <v>49</v>
      </c>
      <c r="C15" s="60" t="s">
        <v>24</v>
      </c>
      <c r="D15" s="57" t="s">
        <v>50</v>
      </c>
      <c r="E15" s="57">
        <v>14</v>
      </c>
      <c r="F15" s="57" t="s">
        <v>26</v>
      </c>
      <c r="G15" s="57">
        <v>2</v>
      </c>
      <c r="H15" s="36"/>
      <c r="I15" s="64">
        <f t="shared" si="0"/>
        <v>0</v>
      </c>
      <c r="J15" s="57"/>
    </row>
    <row r="16" spans="1:10">
      <c r="A16" s="57">
        <v>13</v>
      </c>
      <c r="B16" s="57" t="s">
        <v>51</v>
      </c>
      <c r="C16" s="60" t="s">
        <v>24</v>
      </c>
      <c r="D16" s="57" t="s">
        <v>52</v>
      </c>
      <c r="E16" s="57">
        <v>51</v>
      </c>
      <c r="F16" s="57" t="s">
        <v>26</v>
      </c>
      <c r="G16" s="57">
        <v>2</v>
      </c>
      <c r="H16" s="36"/>
      <c r="I16" s="64">
        <f t="shared" si="0"/>
        <v>0</v>
      </c>
      <c r="J16" s="57"/>
    </row>
    <row r="17" spans="1:10">
      <c r="A17" s="57">
        <v>14</v>
      </c>
      <c r="B17" s="57" t="s">
        <v>53</v>
      </c>
      <c r="C17" s="60" t="s">
        <v>24</v>
      </c>
      <c r="D17" s="57" t="s">
        <v>54</v>
      </c>
      <c r="E17" s="57">
        <v>20.3</v>
      </c>
      <c r="F17" s="57" t="s">
        <v>55</v>
      </c>
      <c r="G17" s="57">
        <v>2</v>
      </c>
      <c r="H17" s="36"/>
      <c r="I17" s="64">
        <f t="shared" si="0"/>
        <v>0</v>
      </c>
      <c r="J17" s="57"/>
    </row>
    <row r="18" spans="1:10">
      <c r="A18" s="57">
        <v>15</v>
      </c>
      <c r="B18" s="57" t="s">
        <v>56</v>
      </c>
      <c r="C18" s="60" t="s">
        <v>24</v>
      </c>
      <c r="D18" s="57" t="s">
        <v>57</v>
      </c>
      <c r="E18" s="57">
        <v>49.3</v>
      </c>
      <c r="F18" s="57" t="s">
        <v>29</v>
      </c>
      <c r="G18" s="57">
        <v>2</v>
      </c>
      <c r="H18" s="36"/>
      <c r="I18" s="64">
        <f t="shared" si="0"/>
        <v>0</v>
      </c>
      <c r="J18" s="57"/>
    </row>
    <row r="19" spans="1:10">
      <c r="A19" s="57">
        <v>16</v>
      </c>
      <c r="B19" s="57" t="s">
        <v>58</v>
      </c>
      <c r="C19" s="60" t="s">
        <v>24</v>
      </c>
      <c r="D19" s="57" t="s">
        <v>59</v>
      </c>
      <c r="E19" s="57">
        <v>39.5</v>
      </c>
      <c r="F19" s="57" t="s">
        <v>26</v>
      </c>
      <c r="G19" s="57">
        <v>2</v>
      </c>
      <c r="H19" s="36"/>
      <c r="I19" s="64">
        <f t="shared" si="0"/>
        <v>0</v>
      </c>
      <c r="J19" s="57"/>
    </row>
    <row r="20" spans="1:10">
      <c r="A20" s="57">
        <v>17</v>
      </c>
      <c r="B20" s="57" t="s">
        <v>60</v>
      </c>
      <c r="C20" s="60" t="s">
        <v>24</v>
      </c>
      <c r="D20" s="57" t="s">
        <v>61</v>
      </c>
      <c r="E20" s="57">
        <v>25.5</v>
      </c>
      <c r="F20" s="57" t="s">
        <v>29</v>
      </c>
      <c r="G20" s="57">
        <v>2</v>
      </c>
      <c r="H20" s="36"/>
      <c r="I20" s="64">
        <f t="shared" si="0"/>
        <v>0</v>
      </c>
      <c r="J20" s="57"/>
    </row>
    <row r="21" spans="1:10">
      <c r="A21" s="57">
        <v>18</v>
      </c>
      <c r="B21" s="57" t="s">
        <v>62</v>
      </c>
      <c r="C21" s="60" t="s">
        <v>24</v>
      </c>
      <c r="D21" s="57" t="s">
        <v>63</v>
      </c>
      <c r="E21" s="57">
        <v>33.5</v>
      </c>
      <c r="F21" s="57" t="s">
        <v>29</v>
      </c>
      <c r="G21" s="57">
        <v>2</v>
      </c>
      <c r="H21" s="36"/>
      <c r="I21" s="64">
        <f t="shared" si="0"/>
        <v>0</v>
      </c>
      <c r="J21" s="57"/>
    </row>
    <row r="22" spans="1:10">
      <c r="A22" s="57">
        <v>19</v>
      </c>
      <c r="B22" s="57" t="s">
        <v>64</v>
      </c>
      <c r="C22" s="60" t="s">
        <v>24</v>
      </c>
      <c r="D22" s="57" t="s">
        <v>65</v>
      </c>
      <c r="E22" s="57">
        <v>13.5</v>
      </c>
      <c r="F22" s="57" t="s">
        <v>55</v>
      </c>
      <c r="G22" s="57">
        <v>2</v>
      </c>
      <c r="H22" s="36"/>
      <c r="I22" s="64">
        <f t="shared" si="0"/>
        <v>0</v>
      </c>
      <c r="J22" s="57"/>
    </row>
    <row r="23" spans="1:10">
      <c r="A23" s="57">
        <v>20</v>
      </c>
      <c r="B23" s="57" t="s">
        <v>66</v>
      </c>
      <c r="C23" s="60" t="s">
        <v>24</v>
      </c>
      <c r="D23" s="57" t="s">
        <v>67</v>
      </c>
      <c r="E23" s="57">
        <v>13.5</v>
      </c>
      <c r="F23" s="57" t="s">
        <v>55</v>
      </c>
      <c r="G23" s="57">
        <v>2</v>
      </c>
      <c r="H23" s="36"/>
      <c r="I23" s="64">
        <f t="shared" si="0"/>
        <v>0</v>
      </c>
      <c r="J23" s="57"/>
    </row>
    <row r="24" spans="1:10">
      <c r="A24" s="57">
        <v>21</v>
      </c>
      <c r="B24" s="57" t="s">
        <v>68</v>
      </c>
      <c r="C24" s="60" t="s">
        <v>24</v>
      </c>
      <c r="D24" s="57" t="s">
        <v>69</v>
      </c>
      <c r="E24" s="57">
        <v>41.4</v>
      </c>
      <c r="F24" s="57" t="s">
        <v>26</v>
      </c>
      <c r="G24" s="57">
        <v>2</v>
      </c>
      <c r="H24" s="36"/>
      <c r="I24" s="64">
        <f t="shared" si="0"/>
        <v>0</v>
      </c>
      <c r="J24" s="57"/>
    </row>
    <row r="25" spans="1:10">
      <c r="A25" s="57">
        <v>22</v>
      </c>
      <c r="B25" s="57" t="s">
        <v>70</v>
      </c>
      <c r="C25" s="60" t="s">
        <v>24</v>
      </c>
      <c r="D25" s="57" t="s">
        <v>71</v>
      </c>
      <c r="E25" s="57">
        <v>29</v>
      </c>
      <c r="F25" s="57" t="s">
        <v>29</v>
      </c>
      <c r="G25" s="57">
        <v>2</v>
      </c>
      <c r="H25" s="36"/>
      <c r="I25" s="64">
        <f t="shared" si="0"/>
        <v>0</v>
      </c>
      <c r="J25" s="57"/>
    </row>
    <row r="26" spans="1:10">
      <c r="A26" s="57">
        <v>23</v>
      </c>
      <c r="B26" s="57" t="s">
        <v>72</v>
      </c>
      <c r="C26" s="60" t="s">
        <v>24</v>
      </c>
      <c r="D26" s="57" t="s">
        <v>73</v>
      </c>
      <c r="E26" s="57">
        <v>675</v>
      </c>
      <c r="F26" s="57" t="s">
        <v>46</v>
      </c>
      <c r="G26" s="57">
        <v>1</v>
      </c>
      <c r="H26" s="36"/>
      <c r="I26" s="64">
        <f t="shared" si="0"/>
        <v>0</v>
      </c>
      <c r="J26" s="57"/>
    </row>
    <row r="27" spans="1:10">
      <c r="A27" s="57">
        <v>24</v>
      </c>
      <c r="B27" s="57" t="s">
        <v>74</v>
      </c>
      <c r="C27" s="60" t="s">
        <v>24</v>
      </c>
      <c r="D27" s="57" t="s">
        <v>75</v>
      </c>
      <c r="E27" s="57" t="s">
        <v>76</v>
      </c>
      <c r="F27" s="57" t="s">
        <v>46</v>
      </c>
      <c r="G27" s="57">
        <v>1</v>
      </c>
      <c r="H27" s="36"/>
      <c r="I27" s="64">
        <f t="shared" si="0"/>
        <v>0</v>
      </c>
      <c r="J27" s="57"/>
    </row>
    <row r="28" spans="1:10">
      <c r="A28" s="57">
        <v>25</v>
      </c>
      <c r="B28" s="57" t="s">
        <v>77</v>
      </c>
      <c r="C28" s="60" t="s">
        <v>24</v>
      </c>
      <c r="D28" s="57" t="s">
        <v>78</v>
      </c>
      <c r="E28" s="57">
        <v>431</v>
      </c>
      <c r="F28" s="57" t="s">
        <v>55</v>
      </c>
      <c r="G28" s="57">
        <v>2</v>
      </c>
      <c r="H28" s="36"/>
      <c r="I28" s="64">
        <f t="shared" si="0"/>
        <v>0</v>
      </c>
      <c r="J28" s="57"/>
    </row>
    <row r="29" spans="1:10">
      <c r="A29" s="57">
        <v>26</v>
      </c>
      <c r="B29" s="57" t="s">
        <v>79</v>
      </c>
      <c r="C29" s="60" t="s">
        <v>24</v>
      </c>
      <c r="D29" s="57" t="s">
        <v>80</v>
      </c>
      <c r="E29" s="57">
        <v>481</v>
      </c>
      <c r="F29" s="57" t="s">
        <v>55</v>
      </c>
      <c r="G29" s="57">
        <v>2</v>
      </c>
      <c r="H29" s="36"/>
      <c r="I29" s="64">
        <f t="shared" si="0"/>
        <v>0</v>
      </c>
      <c r="J29" s="57"/>
    </row>
    <row r="30" spans="1:10">
      <c r="A30" s="57">
        <v>27</v>
      </c>
      <c r="B30" s="57" t="s">
        <v>81</v>
      </c>
      <c r="C30" s="60" t="s">
        <v>24</v>
      </c>
      <c r="D30" s="57" t="s">
        <v>82</v>
      </c>
      <c r="E30" s="57">
        <v>820</v>
      </c>
      <c r="F30" s="57" t="s">
        <v>55</v>
      </c>
      <c r="G30" s="57">
        <v>2</v>
      </c>
      <c r="H30" s="36"/>
      <c r="I30" s="64">
        <f t="shared" si="0"/>
        <v>0</v>
      </c>
      <c r="J30" s="57"/>
    </row>
    <row r="31" spans="1:10">
      <c r="A31" s="57">
        <v>28</v>
      </c>
      <c r="B31" s="57" t="s">
        <v>83</v>
      </c>
      <c r="C31" s="60" t="s">
        <v>24</v>
      </c>
      <c r="D31" s="57" t="s">
        <v>84</v>
      </c>
      <c r="E31" s="57">
        <v>165</v>
      </c>
      <c r="F31" s="57" t="s">
        <v>55</v>
      </c>
      <c r="G31" s="57">
        <v>2</v>
      </c>
      <c r="H31" s="36"/>
      <c r="I31" s="64">
        <f t="shared" si="0"/>
        <v>0</v>
      </c>
      <c r="J31" s="57"/>
    </row>
    <row r="32" spans="1:10">
      <c r="A32" s="57">
        <v>29</v>
      </c>
      <c r="B32" s="57" t="s">
        <v>85</v>
      </c>
      <c r="C32" s="60" t="s">
        <v>24</v>
      </c>
      <c r="D32" s="57" t="s">
        <v>86</v>
      </c>
      <c r="E32" s="57">
        <v>511.58</v>
      </c>
      <c r="F32" s="57" t="s">
        <v>87</v>
      </c>
      <c r="G32" s="57">
        <v>1</v>
      </c>
      <c r="H32" s="36"/>
      <c r="I32" s="64">
        <f t="shared" si="0"/>
        <v>0</v>
      </c>
      <c r="J32" s="57"/>
    </row>
    <row r="33" spans="1:10">
      <c r="A33" s="57">
        <v>30</v>
      </c>
      <c r="B33" s="57" t="s">
        <v>88</v>
      </c>
      <c r="C33" s="60" t="s">
        <v>24</v>
      </c>
      <c r="D33" s="57" t="s">
        <v>89</v>
      </c>
      <c r="E33" s="57">
        <v>11.5</v>
      </c>
      <c r="F33" s="57" t="s">
        <v>26</v>
      </c>
      <c r="G33" s="57">
        <v>2</v>
      </c>
      <c r="H33" s="36"/>
      <c r="I33" s="64">
        <f t="shared" si="0"/>
        <v>0</v>
      </c>
      <c r="J33" s="57"/>
    </row>
    <row r="34" spans="1:10">
      <c r="A34" s="57">
        <v>31</v>
      </c>
      <c r="B34" s="57" t="s">
        <v>90</v>
      </c>
      <c r="C34" s="60" t="s">
        <v>24</v>
      </c>
      <c r="D34" s="57" t="s">
        <v>91</v>
      </c>
      <c r="E34" s="57">
        <v>13.5</v>
      </c>
      <c r="F34" s="57" t="s">
        <v>29</v>
      </c>
      <c r="G34" s="57">
        <v>2</v>
      </c>
      <c r="H34" s="36"/>
      <c r="I34" s="64">
        <f t="shared" si="0"/>
        <v>0</v>
      </c>
      <c r="J34" s="57"/>
    </row>
    <row r="35" spans="1:10">
      <c r="A35" s="57">
        <v>32</v>
      </c>
      <c r="B35" s="60" t="s">
        <v>92</v>
      </c>
      <c r="C35" s="60" t="s">
        <v>24</v>
      </c>
      <c r="D35" s="57" t="s">
        <v>93</v>
      </c>
      <c r="E35" s="57">
        <v>11.5</v>
      </c>
      <c r="F35" s="57" t="s">
        <v>55</v>
      </c>
      <c r="G35" s="57">
        <v>2</v>
      </c>
      <c r="H35" s="36"/>
      <c r="I35" s="64">
        <f t="shared" si="0"/>
        <v>0</v>
      </c>
      <c r="J35" s="57"/>
    </row>
    <row r="36" spans="1:10">
      <c r="A36" s="57">
        <v>33</v>
      </c>
      <c r="B36" s="57" t="s">
        <v>94</v>
      </c>
      <c r="C36" s="60" t="s">
        <v>24</v>
      </c>
      <c r="D36" s="57" t="s">
        <v>95</v>
      </c>
      <c r="E36" s="57" t="s">
        <v>96</v>
      </c>
      <c r="F36" s="57" t="s">
        <v>97</v>
      </c>
      <c r="G36" s="57">
        <v>2</v>
      </c>
      <c r="H36" s="36"/>
      <c r="I36" s="64">
        <f t="shared" si="0"/>
        <v>0</v>
      </c>
      <c r="J36" s="57"/>
    </row>
    <row r="37" spans="1:10">
      <c r="A37" s="57">
        <v>34</v>
      </c>
      <c r="B37" s="60" t="s">
        <v>98</v>
      </c>
      <c r="C37" s="60" t="s">
        <v>24</v>
      </c>
      <c r="D37" s="57" t="s">
        <v>99</v>
      </c>
      <c r="E37" s="57">
        <v>13.5</v>
      </c>
      <c r="F37" s="57" t="s">
        <v>55</v>
      </c>
      <c r="G37" s="57">
        <v>2</v>
      </c>
      <c r="H37" s="36"/>
      <c r="I37" s="64">
        <f t="shared" ref="I37:I68" si="1">ROUND(H37*E37*G37,2)</f>
        <v>0</v>
      </c>
      <c r="J37" s="57"/>
    </row>
    <row r="38" spans="1:10">
      <c r="A38" s="57">
        <v>35</v>
      </c>
      <c r="B38" s="60" t="s">
        <v>100</v>
      </c>
      <c r="C38" s="60" t="s">
        <v>24</v>
      </c>
      <c r="D38" s="57" t="s">
        <v>101</v>
      </c>
      <c r="E38" s="57">
        <v>13.5</v>
      </c>
      <c r="F38" s="57" t="s">
        <v>55</v>
      </c>
      <c r="G38" s="57">
        <v>2</v>
      </c>
      <c r="H38" s="36"/>
      <c r="I38" s="64">
        <f t="shared" si="1"/>
        <v>0</v>
      </c>
      <c r="J38" s="57"/>
    </row>
    <row r="39" spans="1:10">
      <c r="A39" s="57">
        <v>36</v>
      </c>
      <c r="B39" s="57" t="s">
        <v>102</v>
      </c>
      <c r="C39" s="60" t="s">
        <v>24</v>
      </c>
      <c r="D39" s="57" t="s">
        <v>103</v>
      </c>
      <c r="E39" s="57">
        <v>11.5</v>
      </c>
      <c r="F39" s="57" t="s">
        <v>29</v>
      </c>
      <c r="G39" s="57">
        <v>2</v>
      </c>
      <c r="H39" s="36"/>
      <c r="I39" s="64">
        <f t="shared" si="1"/>
        <v>0</v>
      </c>
      <c r="J39" s="57"/>
    </row>
    <row r="40" spans="1:10">
      <c r="A40" s="57">
        <v>37</v>
      </c>
      <c r="B40" s="57" t="s">
        <v>104</v>
      </c>
      <c r="C40" s="60" t="s">
        <v>24</v>
      </c>
      <c r="D40" s="57" t="s">
        <v>105</v>
      </c>
      <c r="E40" s="57">
        <v>13.5</v>
      </c>
      <c r="F40" s="57" t="s">
        <v>55</v>
      </c>
      <c r="G40" s="57">
        <v>2</v>
      </c>
      <c r="H40" s="36"/>
      <c r="I40" s="64">
        <f t="shared" si="1"/>
        <v>0</v>
      </c>
      <c r="J40" s="57"/>
    </row>
    <row r="41" spans="1:10">
      <c r="A41" s="57">
        <v>38</v>
      </c>
      <c r="B41" s="57" t="s">
        <v>106</v>
      </c>
      <c r="C41" s="60" t="s">
        <v>24</v>
      </c>
      <c r="D41" s="57" t="s">
        <v>107</v>
      </c>
      <c r="E41" s="57">
        <v>16</v>
      </c>
      <c r="F41" s="57" t="s">
        <v>55</v>
      </c>
      <c r="G41" s="57">
        <v>2</v>
      </c>
      <c r="H41" s="36"/>
      <c r="I41" s="64">
        <f t="shared" si="1"/>
        <v>0</v>
      </c>
      <c r="J41" s="57"/>
    </row>
    <row r="42" spans="1:10">
      <c r="A42" s="57">
        <v>39</v>
      </c>
      <c r="B42" s="57" t="s">
        <v>108</v>
      </c>
      <c r="C42" s="60" t="s">
        <v>24</v>
      </c>
      <c r="D42" s="57" t="s">
        <v>109</v>
      </c>
      <c r="E42" s="57">
        <v>15.5</v>
      </c>
      <c r="F42" s="57" t="s">
        <v>55</v>
      </c>
      <c r="G42" s="57">
        <v>2</v>
      </c>
      <c r="H42" s="36"/>
      <c r="I42" s="64">
        <f t="shared" si="1"/>
        <v>0</v>
      </c>
      <c r="J42" s="57"/>
    </row>
    <row r="43" spans="1:10">
      <c r="A43" s="57">
        <v>40</v>
      </c>
      <c r="B43" s="57" t="s">
        <v>110</v>
      </c>
      <c r="C43" s="60" t="s">
        <v>24</v>
      </c>
      <c r="D43" s="57" t="s">
        <v>111</v>
      </c>
      <c r="E43" s="57">
        <v>42.64</v>
      </c>
      <c r="F43" s="57" t="s">
        <v>55</v>
      </c>
      <c r="G43" s="57">
        <v>2</v>
      </c>
      <c r="H43" s="36"/>
      <c r="I43" s="64">
        <f t="shared" si="1"/>
        <v>0</v>
      </c>
      <c r="J43" s="57"/>
    </row>
    <row r="44" spans="1:10">
      <c r="A44" s="57">
        <v>41</v>
      </c>
      <c r="B44" s="57" t="s">
        <v>112</v>
      </c>
      <c r="C44" s="60" t="s">
        <v>24</v>
      </c>
      <c r="D44" s="57" t="s">
        <v>113</v>
      </c>
      <c r="E44" s="57">
        <v>355</v>
      </c>
      <c r="F44" s="57" t="s">
        <v>55</v>
      </c>
      <c r="G44" s="57">
        <v>2</v>
      </c>
      <c r="H44" s="36"/>
      <c r="I44" s="64">
        <f t="shared" si="1"/>
        <v>0</v>
      </c>
      <c r="J44" s="57"/>
    </row>
    <row r="45" spans="1:10">
      <c r="A45" s="57">
        <v>42</v>
      </c>
      <c r="B45" s="57" t="s">
        <v>114</v>
      </c>
      <c r="C45" s="60" t="s">
        <v>24</v>
      </c>
      <c r="D45" s="57" t="s">
        <v>115</v>
      </c>
      <c r="E45" s="57">
        <v>420</v>
      </c>
      <c r="F45" s="57" t="s">
        <v>26</v>
      </c>
      <c r="G45" s="57">
        <v>2</v>
      </c>
      <c r="H45" s="36"/>
      <c r="I45" s="64">
        <f t="shared" si="1"/>
        <v>0</v>
      </c>
      <c r="J45" s="57"/>
    </row>
    <row r="46" spans="1:10">
      <c r="A46" s="57">
        <v>43</v>
      </c>
      <c r="B46" s="57" t="s">
        <v>116</v>
      </c>
      <c r="C46" s="60" t="s">
        <v>24</v>
      </c>
      <c r="D46" s="57" t="s">
        <v>117</v>
      </c>
      <c r="E46" s="57">
        <v>407</v>
      </c>
      <c r="F46" s="57" t="s">
        <v>26</v>
      </c>
      <c r="G46" s="57">
        <v>2</v>
      </c>
      <c r="H46" s="36"/>
      <c r="I46" s="64">
        <f t="shared" si="1"/>
        <v>0</v>
      </c>
      <c r="J46" s="57"/>
    </row>
    <row r="47" spans="1:10">
      <c r="A47" s="57">
        <v>44</v>
      </c>
      <c r="B47" s="57" t="s">
        <v>118</v>
      </c>
      <c r="C47" s="60" t="s">
        <v>24</v>
      </c>
      <c r="D47" s="57" t="s">
        <v>119</v>
      </c>
      <c r="E47" s="57">
        <v>407</v>
      </c>
      <c r="F47" s="57" t="s">
        <v>26</v>
      </c>
      <c r="G47" s="57">
        <v>2</v>
      </c>
      <c r="H47" s="36"/>
      <c r="I47" s="64">
        <f t="shared" si="1"/>
        <v>0</v>
      </c>
      <c r="J47" s="57"/>
    </row>
    <row r="48" ht="21" spans="1:10">
      <c r="A48" s="57">
        <v>45</v>
      </c>
      <c r="B48" s="57" t="s">
        <v>120</v>
      </c>
      <c r="C48" s="60" t="s">
        <v>24</v>
      </c>
      <c r="D48" s="57" t="s">
        <v>121</v>
      </c>
      <c r="E48" s="57">
        <v>485</v>
      </c>
      <c r="F48" s="57" t="s">
        <v>26</v>
      </c>
      <c r="G48" s="57">
        <v>2</v>
      </c>
      <c r="H48" s="36"/>
      <c r="I48" s="64">
        <f t="shared" si="1"/>
        <v>0</v>
      </c>
      <c r="J48" s="57"/>
    </row>
    <row r="49" spans="1:10">
      <c r="A49" s="57">
        <v>46</v>
      </c>
      <c r="B49" s="57" t="s">
        <v>122</v>
      </c>
      <c r="C49" s="60" t="s">
        <v>24</v>
      </c>
      <c r="D49" s="57" t="s">
        <v>123</v>
      </c>
      <c r="E49" s="57">
        <v>459</v>
      </c>
      <c r="F49" s="57" t="s">
        <v>26</v>
      </c>
      <c r="G49" s="57">
        <v>2</v>
      </c>
      <c r="H49" s="36"/>
      <c r="I49" s="64">
        <f t="shared" si="1"/>
        <v>0</v>
      </c>
      <c r="J49" s="57"/>
    </row>
    <row r="50" spans="1:10">
      <c r="A50" s="57">
        <v>47</v>
      </c>
      <c r="B50" s="57" t="s">
        <v>124</v>
      </c>
      <c r="C50" s="60" t="s">
        <v>24</v>
      </c>
      <c r="D50" s="57" t="s">
        <v>125</v>
      </c>
      <c r="E50" s="57">
        <v>1032</v>
      </c>
      <c r="F50" s="57" t="s">
        <v>26</v>
      </c>
      <c r="G50" s="57">
        <v>2</v>
      </c>
      <c r="H50" s="36"/>
      <c r="I50" s="64">
        <f t="shared" si="1"/>
        <v>0</v>
      </c>
      <c r="J50" s="57"/>
    </row>
    <row r="51" spans="1:10">
      <c r="A51" s="57">
        <v>48</v>
      </c>
      <c r="B51" s="57" t="s">
        <v>126</v>
      </c>
      <c r="C51" s="60" t="s">
        <v>24</v>
      </c>
      <c r="D51" s="57" t="s">
        <v>127</v>
      </c>
      <c r="E51" s="57">
        <v>395</v>
      </c>
      <c r="F51" s="57" t="s">
        <v>26</v>
      </c>
      <c r="G51" s="57">
        <v>2</v>
      </c>
      <c r="H51" s="36"/>
      <c r="I51" s="64">
        <f t="shared" si="1"/>
        <v>0</v>
      </c>
      <c r="J51" s="57"/>
    </row>
    <row r="52" spans="1:10">
      <c r="A52" s="57">
        <v>49</v>
      </c>
      <c r="B52" s="57" t="s">
        <v>128</v>
      </c>
      <c r="C52" s="60" t="s">
        <v>24</v>
      </c>
      <c r="D52" s="57" t="s">
        <v>129</v>
      </c>
      <c r="E52" s="57">
        <v>433</v>
      </c>
      <c r="F52" s="57" t="s">
        <v>26</v>
      </c>
      <c r="G52" s="57">
        <v>2</v>
      </c>
      <c r="H52" s="36"/>
      <c r="I52" s="64">
        <f t="shared" si="1"/>
        <v>0</v>
      </c>
      <c r="J52" s="57"/>
    </row>
    <row r="53" spans="1:10">
      <c r="A53" s="57">
        <v>50</v>
      </c>
      <c r="B53" s="57" t="s">
        <v>130</v>
      </c>
      <c r="C53" s="60" t="s">
        <v>24</v>
      </c>
      <c r="D53" s="57"/>
      <c r="E53" s="57">
        <v>17.7</v>
      </c>
      <c r="F53" s="57" t="s">
        <v>26</v>
      </c>
      <c r="G53" s="57">
        <v>2</v>
      </c>
      <c r="H53" s="36"/>
      <c r="I53" s="64">
        <f t="shared" si="1"/>
        <v>0</v>
      </c>
      <c r="J53" s="57"/>
    </row>
    <row r="54" spans="1:10">
      <c r="A54" s="57">
        <v>51</v>
      </c>
      <c r="B54" s="57" t="s">
        <v>131</v>
      </c>
      <c r="C54" s="60" t="s">
        <v>24</v>
      </c>
      <c r="D54" s="57"/>
      <c r="E54" s="57">
        <v>15</v>
      </c>
      <c r="F54" s="57" t="s">
        <v>26</v>
      </c>
      <c r="G54" s="57">
        <v>2</v>
      </c>
      <c r="H54" s="36"/>
      <c r="I54" s="64">
        <f t="shared" si="1"/>
        <v>0</v>
      </c>
      <c r="J54" s="57"/>
    </row>
    <row r="55" spans="1:10">
      <c r="A55" s="57">
        <v>52</v>
      </c>
      <c r="B55" s="57" t="s">
        <v>132</v>
      </c>
      <c r="C55" s="60" t="s">
        <v>133</v>
      </c>
      <c r="D55" s="57" t="s">
        <v>134</v>
      </c>
      <c r="E55" s="57">
        <v>463</v>
      </c>
      <c r="F55" s="57" t="s">
        <v>87</v>
      </c>
      <c r="G55" s="57">
        <v>1</v>
      </c>
      <c r="H55" s="36"/>
      <c r="I55" s="64">
        <f t="shared" si="1"/>
        <v>0</v>
      </c>
      <c r="J55" s="57"/>
    </row>
    <row r="56" spans="1:10">
      <c r="A56" s="57">
        <v>53</v>
      </c>
      <c r="B56" s="57" t="s">
        <v>135</v>
      </c>
      <c r="C56" s="60" t="s">
        <v>133</v>
      </c>
      <c r="D56" s="57" t="s">
        <v>136</v>
      </c>
      <c r="E56" s="57">
        <v>120</v>
      </c>
      <c r="F56" s="57" t="s">
        <v>26</v>
      </c>
      <c r="G56" s="57">
        <v>2</v>
      </c>
      <c r="H56" s="36"/>
      <c r="I56" s="64">
        <f t="shared" si="1"/>
        <v>0</v>
      </c>
      <c r="J56" s="57"/>
    </row>
    <row r="57" spans="1:10">
      <c r="A57" s="57">
        <v>54</v>
      </c>
      <c r="B57" s="57" t="s">
        <v>137</v>
      </c>
      <c r="C57" s="60" t="s">
        <v>133</v>
      </c>
      <c r="D57" s="57" t="s">
        <v>138</v>
      </c>
      <c r="E57" s="57">
        <v>401</v>
      </c>
      <c r="F57" s="57" t="s">
        <v>26</v>
      </c>
      <c r="G57" s="57">
        <v>2</v>
      </c>
      <c r="H57" s="36"/>
      <c r="I57" s="64">
        <f t="shared" si="1"/>
        <v>0</v>
      </c>
      <c r="J57" s="57"/>
    </row>
    <row r="58" spans="1:10">
      <c r="A58" s="57">
        <v>55</v>
      </c>
      <c r="B58" s="57" t="s">
        <v>139</v>
      </c>
      <c r="C58" s="60" t="s">
        <v>133</v>
      </c>
      <c r="D58" s="57" t="s">
        <v>140</v>
      </c>
      <c r="E58" s="57">
        <v>63</v>
      </c>
      <c r="F58" s="57" t="s">
        <v>26</v>
      </c>
      <c r="G58" s="57">
        <v>2</v>
      </c>
      <c r="H58" s="36"/>
      <c r="I58" s="64">
        <f t="shared" si="1"/>
        <v>0</v>
      </c>
      <c r="J58" s="57"/>
    </row>
    <row r="59" spans="1:10">
      <c r="A59" s="57">
        <v>56</v>
      </c>
      <c r="B59" s="57" t="s">
        <v>141</v>
      </c>
      <c r="C59" s="60" t="s">
        <v>133</v>
      </c>
      <c r="D59" s="57" t="s">
        <v>142</v>
      </c>
      <c r="E59" s="57">
        <v>227</v>
      </c>
      <c r="F59" s="57" t="s">
        <v>26</v>
      </c>
      <c r="G59" s="57">
        <v>2</v>
      </c>
      <c r="H59" s="36"/>
      <c r="I59" s="64">
        <f t="shared" si="1"/>
        <v>0</v>
      </c>
      <c r="J59" s="57"/>
    </row>
    <row r="60" spans="1:10">
      <c r="A60" s="57">
        <v>57</v>
      </c>
      <c r="B60" s="57" t="s">
        <v>143</v>
      </c>
      <c r="C60" s="60" t="s">
        <v>133</v>
      </c>
      <c r="D60" s="57" t="s">
        <v>144</v>
      </c>
      <c r="E60" s="57">
        <v>388.04</v>
      </c>
      <c r="F60" s="57" t="s">
        <v>26</v>
      </c>
      <c r="G60" s="57">
        <v>2</v>
      </c>
      <c r="H60" s="36"/>
      <c r="I60" s="64">
        <f t="shared" si="1"/>
        <v>0</v>
      </c>
      <c r="J60" s="57"/>
    </row>
    <row r="61" spans="1:10">
      <c r="A61" s="57">
        <v>58</v>
      </c>
      <c r="B61" s="60" t="s">
        <v>145</v>
      </c>
      <c r="C61" s="60" t="s">
        <v>133</v>
      </c>
      <c r="D61" s="60" t="s">
        <v>146</v>
      </c>
      <c r="E61" s="57">
        <v>73</v>
      </c>
      <c r="F61" s="57" t="s">
        <v>55</v>
      </c>
      <c r="G61" s="57">
        <v>2</v>
      </c>
      <c r="H61" s="36"/>
      <c r="I61" s="64">
        <f t="shared" si="1"/>
        <v>0</v>
      </c>
      <c r="J61" s="57"/>
    </row>
    <row r="62" spans="1:10">
      <c r="A62" s="57">
        <v>59</v>
      </c>
      <c r="B62" s="60" t="s">
        <v>147</v>
      </c>
      <c r="C62" s="60" t="s">
        <v>133</v>
      </c>
      <c r="D62" s="60" t="s">
        <v>148</v>
      </c>
      <c r="E62" s="57" t="s">
        <v>149</v>
      </c>
      <c r="F62" s="57" t="s">
        <v>46</v>
      </c>
      <c r="G62" s="57">
        <v>1</v>
      </c>
      <c r="H62" s="36"/>
      <c r="I62" s="64">
        <f t="shared" si="1"/>
        <v>0</v>
      </c>
      <c r="J62" s="57"/>
    </row>
    <row r="63" spans="1:10">
      <c r="A63" s="57">
        <v>60</v>
      </c>
      <c r="B63" s="60" t="s">
        <v>150</v>
      </c>
      <c r="C63" s="60" t="s">
        <v>133</v>
      </c>
      <c r="D63" s="60" t="s">
        <v>151</v>
      </c>
      <c r="E63" s="57">
        <v>24</v>
      </c>
      <c r="F63" s="57" t="s">
        <v>55</v>
      </c>
      <c r="G63" s="57">
        <v>2</v>
      </c>
      <c r="H63" s="36"/>
      <c r="I63" s="64">
        <f t="shared" si="1"/>
        <v>0</v>
      </c>
      <c r="J63" s="57"/>
    </row>
    <row r="64" spans="1:10">
      <c r="A64" s="57">
        <v>61</v>
      </c>
      <c r="B64" s="60" t="s">
        <v>152</v>
      </c>
      <c r="C64" s="60" t="s">
        <v>133</v>
      </c>
      <c r="D64" s="60" t="s">
        <v>153</v>
      </c>
      <c r="E64" s="57">
        <v>16.9</v>
      </c>
      <c r="F64" s="57" t="s">
        <v>55</v>
      </c>
      <c r="G64" s="57">
        <v>2</v>
      </c>
      <c r="H64" s="36"/>
      <c r="I64" s="64">
        <f t="shared" si="1"/>
        <v>0</v>
      </c>
      <c r="J64" s="57"/>
    </row>
    <row r="65" spans="1:10">
      <c r="A65" s="57">
        <v>62</v>
      </c>
      <c r="B65" s="60" t="s">
        <v>154</v>
      </c>
      <c r="C65" s="60" t="s">
        <v>133</v>
      </c>
      <c r="D65" s="60" t="s">
        <v>155</v>
      </c>
      <c r="E65" s="57">
        <v>72.5</v>
      </c>
      <c r="F65" s="57" t="s">
        <v>55</v>
      </c>
      <c r="G65" s="57">
        <v>2</v>
      </c>
      <c r="H65" s="36"/>
      <c r="I65" s="64">
        <f t="shared" si="1"/>
        <v>0</v>
      </c>
      <c r="J65" s="57"/>
    </row>
    <row r="66" spans="1:10">
      <c r="A66" s="57">
        <v>63</v>
      </c>
      <c r="B66" s="60" t="s">
        <v>156</v>
      </c>
      <c r="C66" s="60" t="s">
        <v>133</v>
      </c>
      <c r="D66" s="60" t="s">
        <v>157</v>
      </c>
      <c r="E66" s="57">
        <v>15</v>
      </c>
      <c r="F66" s="57" t="s">
        <v>55</v>
      </c>
      <c r="G66" s="57">
        <v>2</v>
      </c>
      <c r="H66" s="36"/>
      <c r="I66" s="64">
        <f t="shared" si="1"/>
        <v>0</v>
      </c>
      <c r="J66" s="57"/>
    </row>
    <row r="67" spans="1:10">
      <c r="A67" s="57">
        <v>64</v>
      </c>
      <c r="B67" s="60" t="s">
        <v>158</v>
      </c>
      <c r="C67" s="60" t="s">
        <v>133</v>
      </c>
      <c r="D67" s="60" t="s">
        <v>159</v>
      </c>
      <c r="E67" s="57">
        <v>36</v>
      </c>
      <c r="F67" s="57" t="s">
        <v>55</v>
      </c>
      <c r="G67" s="57">
        <v>2</v>
      </c>
      <c r="H67" s="36"/>
      <c r="I67" s="64">
        <f t="shared" si="1"/>
        <v>0</v>
      </c>
      <c r="J67" s="57"/>
    </row>
    <row r="68" spans="1:10">
      <c r="A68" s="57">
        <v>65</v>
      </c>
      <c r="B68" s="60" t="s">
        <v>160</v>
      </c>
      <c r="C68" s="60" t="s">
        <v>133</v>
      </c>
      <c r="D68" s="60" t="s">
        <v>161</v>
      </c>
      <c r="E68" s="57">
        <v>21</v>
      </c>
      <c r="F68" s="57" t="s">
        <v>162</v>
      </c>
      <c r="G68" s="57">
        <v>2</v>
      </c>
      <c r="H68" s="36"/>
      <c r="I68" s="64">
        <f t="shared" ref="I68:I99" si="2">ROUND(H68*E68*G68,2)</f>
        <v>0</v>
      </c>
      <c r="J68" s="57"/>
    </row>
    <row r="69" spans="1:10">
      <c r="A69" s="57">
        <v>66</v>
      </c>
      <c r="B69" s="60" t="s">
        <v>163</v>
      </c>
      <c r="C69" s="60" t="s">
        <v>133</v>
      </c>
      <c r="D69" s="60" t="s">
        <v>164</v>
      </c>
      <c r="E69" s="57">
        <v>24</v>
      </c>
      <c r="F69" s="57" t="s">
        <v>26</v>
      </c>
      <c r="G69" s="57">
        <v>2</v>
      </c>
      <c r="H69" s="36"/>
      <c r="I69" s="64">
        <f t="shared" si="2"/>
        <v>0</v>
      </c>
      <c r="J69" s="57"/>
    </row>
    <row r="70" spans="1:10">
      <c r="A70" s="57">
        <v>67</v>
      </c>
      <c r="B70" s="60" t="s">
        <v>165</v>
      </c>
      <c r="C70" s="60" t="s">
        <v>133</v>
      </c>
      <c r="D70" s="60" t="s">
        <v>166</v>
      </c>
      <c r="E70" s="57">
        <v>6.6</v>
      </c>
      <c r="F70" s="57" t="s">
        <v>55</v>
      </c>
      <c r="G70" s="57">
        <v>2</v>
      </c>
      <c r="H70" s="36"/>
      <c r="I70" s="64">
        <f t="shared" si="2"/>
        <v>0</v>
      </c>
      <c r="J70" s="57"/>
    </row>
    <row r="71" spans="1:10">
      <c r="A71" s="57">
        <v>68</v>
      </c>
      <c r="B71" s="60" t="s">
        <v>167</v>
      </c>
      <c r="C71" s="60" t="s">
        <v>133</v>
      </c>
      <c r="D71" s="60" t="s">
        <v>168</v>
      </c>
      <c r="E71" s="57">
        <v>69.5</v>
      </c>
      <c r="F71" s="57" t="s">
        <v>55</v>
      </c>
      <c r="G71" s="57">
        <v>2</v>
      </c>
      <c r="H71" s="36"/>
      <c r="I71" s="64">
        <f t="shared" si="2"/>
        <v>0</v>
      </c>
      <c r="J71" s="57"/>
    </row>
    <row r="72" spans="1:10">
      <c r="A72" s="57">
        <v>69</v>
      </c>
      <c r="B72" s="57" t="s">
        <v>169</v>
      </c>
      <c r="C72" s="60" t="s">
        <v>133</v>
      </c>
      <c r="D72" s="57" t="s">
        <v>170</v>
      </c>
      <c r="E72" s="57">
        <v>8</v>
      </c>
      <c r="F72" s="57" t="s">
        <v>55</v>
      </c>
      <c r="G72" s="57">
        <v>2</v>
      </c>
      <c r="H72" s="36"/>
      <c r="I72" s="64">
        <f t="shared" si="2"/>
        <v>0</v>
      </c>
      <c r="J72" s="57"/>
    </row>
    <row r="73" spans="1:10">
      <c r="A73" s="57">
        <v>70</v>
      </c>
      <c r="B73" s="57" t="s">
        <v>171</v>
      </c>
      <c r="C73" s="60" t="s">
        <v>133</v>
      </c>
      <c r="D73" s="57" t="s">
        <v>172</v>
      </c>
      <c r="E73" s="57">
        <v>12</v>
      </c>
      <c r="F73" s="57" t="s">
        <v>55</v>
      </c>
      <c r="G73" s="57">
        <v>2</v>
      </c>
      <c r="H73" s="36"/>
      <c r="I73" s="64">
        <f t="shared" si="2"/>
        <v>0</v>
      </c>
      <c r="J73" s="57"/>
    </row>
    <row r="74" spans="1:10">
      <c r="A74" s="57">
        <v>71</v>
      </c>
      <c r="B74" s="57" t="s">
        <v>173</v>
      </c>
      <c r="C74" s="60" t="s">
        <v>174</v>
      </c>
      <c r="D74" s="57" t="s">
        <v>175</v>
      </c>
      <c r="E74" s="57">
        <v>13</v>
      </c>
      <c r="F74" s="57" t="s">
        <v>55</v>
      </c>
      <c r="G74" s="57">
        <v>2</v>
      </c>
      <c r="H74" s="36"/>
      <c r="I74" s="64">
        <f t="shared" si="2"/>
        <v>0</v>
      </c>
      <c r="J74" s="57"/>
    </row>
    <row r="75" spans="1:10">
      <c r="A75" s="57">
        <v>72</v>
      </c>
      <c r="B75" s="57" t="s">
        <v>176</v>
      </c>
      <c r="C75" s="60" t="s">
        <v>174</v>
      </c>
      <c r="D75" s="57" t="s">
        <v>177</v>
      </c>
      <c r="E75" s="57">
        <v>38</v>
      </c>
      <c r="F75" s="57" t="s">
        <v>55</v>
      </c>
      <c r="G75" s="57">
        <v>2</v>
      </c>
      <c r="H75" s="36"/>
      <c r="I75" s="64">
        <f t="shared" si="2"/>
        <v>0</v>
      </c>
      <c r="J75" s="57"/>
    </row>
    <row r="76" spans="1:10">
      <c r="A76" s="57">
        <v>73</v>
      </c>
      <c r="B76" s="57" t="s">
        <v>178</v>
      </c>
      <c r="C76" s="60" t="s">
        <v>174</v>
      </c>
      <c r="D76" s="57" t="s">
        <v>179</v>
      </c>
      <c r="E76" s="57">
        <v>39</v>
      </c>
      <c r="F76" s="57" t="s">
        <v>55</v>
      </c>
      <c r="G76" s="57">
        <v>2</v>
      </c>
      <c r="H76" s="36"/>
      <c r="I76" s="64">
        <f t="shared" si="2"/>
        <v>0</v>
      </c>
      <c r="J76" s="57"/>
    </row>
    <row r="77" spans="1:10">
      <c r="A77" s="57">
        <v>74</v>
      </c>
      <c r="B77" s="57" t="s">
        <v>180</v>
      </c>
      <c r="C77" s="60" t="s">
        <v>174</v>
      </c>
      <c r="D77" s="57" t="s">
        <v>181</v>
      </c>
      <c r="E77" s="57">
        <v>13</v>
      </c>
      <c r="F77" s="57" t="s">
        <v>55</v>
      </c>
      <c r="G77" s="57">
        <v>2</v>
      </c>
      <c r="H77" s="36"/>
      <c r="I77" s="64">
        <f t="shared" si="2"/>
        <v>0</v>
      </c>
      <c r="J77" s="57"/>
    </row>
    <row r="78" spans="1:10">
      <c r="A78" s="57">
        <v>75</v>
      </c>
      <c r="B78" s="60" t="s">
        <v>182</v>
      </c>
      <c r="C78" s="60" t="s">
        <v>174</v>
      </c>
      <c r="D78" s="60" t="s">
        <v>183</v>
      </c>
      <c r="E78" s="57">
        <v>47</v>
      </c>
      <c r="F78" s="57" t="s">
        <v>26</v>
      </c>
      <c r="G78" s="57">
        <v>2</v>
      </c>
      <c r="H78" s="36"/>
      <c r="I78" s="64">
        <f t="shared" si="2"/>
        <v>0</v>
      </c>
      <c r="J78" s="57"/>
    </row>
    <row r="79" spans="1:10">
      <c r="A79" s="57">
        <v>76</v>
      </c>
      <c r="B79" s="60" t="s">
        <v>184</v>
      </c>
      <c r="C79" s="60" t="s">
        <v>174</v>
      </c>
      <c r="D79" s="60" t="s">
        <v>185</v>
      </c>
      <c r="E79" s="57">
        <v>361.38</v>
      </c>
      <c r="F79" s="57" t="s">
        <v>26</v>
      </c>
      <c r="G79" s="57">
        <v>2</v>
      </c>
      <c r="H79" s="36"/>
      <c r="I79" s="64">
        <f t="shared" si="2"/>
        <v>0</v>
      </c>
      <c r="J79" s="57"/>
    </row>
    <row r="80" spans="1:10">
      <c r="A80" s="57">
        <v>77</v>
      </c>
      <c r="B80" s="60" t="s">
        <v>186</v>
      </c>
      <c r="C80" s="60" t="s">
        <v>174</v>
      </c>
      <c r="D80" s="60" t="s">
        <v>187</v>
      </c>
      <c r="E80" s="57" t="s">
        <v>188</v>
      </c>
      <c r="F80" s="57" t="s">
        <v>29</v>
      </c>
      <c r="G80" s="57">
        <v>2</v>
      </c>
      <c r="H80" s="36"/>
      <c r="I80" s="64">
        <f t="shared" si="2"/>
        <v>0</v>
      </c>
      <c r="J80" s="57"/>
    </row>
    <row r="81" spans="1:10">
      <c r="A81" s="57">
        <v>78</v>
      </c>
      <c r="B81" s="60" t="s">
        <v>189</v>
      </c>
      <c r="C81" s="60" t="s">
        <v>174</v>
      </c>
      <c r="D81" s="60" t="s">
        <v>190</v>
      </c>
      <c r="E81" s="57">
        <v>6.2</v>
      </c>
      <c r="F81" s="57" t="s">
        <v>55</v>
      </c>
      <c r="G81" s="57">
        <v>2</v>
      </c>
      <c r="H81" s="36"/>
      <c r="I81" s="64">
        <f t="shared" si="2"/>
        <v>0</v>
      </c>
      <c r="J81" s="57"/>
    </row>
    <row r="82" spans="1:10">
      <c r="A82" s="57">
        <v>79</v>
      </c>
      <c r="B82" s="60" t="s">
        <v>191</v>
      </c>
      <c r="C82" s="60" t="s">
        <v>174</v>
      </c>
      <c r="D82" s="60" t="s">
        <v>192</v>
      </c>
      <c r="E82" s="57">
        <v>12</v>
      </c>
      <c r="F82" s="57" t="s">
        <v>55</v>
      </c>
      <c r="G82" s="57">
        <v>2</v>
      </c>
      <c r="H82" s="36"/>
      <c r="I82" s="64">
        <f t="shared" si="2"/>
        <v>0</v>
      </c>
      <c r="J82" s="57"/>
    </row>
    <row r="83" spans="1:10">
      <c r="A83" s="57">
        <v>80</v>
      </c>
      <c r="B83" s="60" t="s">
        <v>193</v>
      </c>
      <c r="C83" s="60" t="s">
        <v>174</v>
      </c>
      <c r="D83" s="60" t="s">
        <v>194</v>
      </c>
      <c r="E83" s="57">
        <v>8</v>
      </c>
      <c r="F83" s="57" t="s">
        <v>55</v>
      </c>
      <c r="G83" s="57">
        <v>2</v>
      </c>
      <c r="H83" s="36"/>
      <c r="I83" s="64">
        <f t="shared" si="2"/>
        <v>0</v>
      </c>
      <c r="J83" s="57"/>
    </row>
    <row r="84" spans="1:10">
      <c r="A84" s="57">
        <v>81</v>
      </c>
      <c r="B84" s="60" t="s">
        <v>195</v>
      </c>
      <c r="C84" s="60" t="s">
        <v>174</v>
      </c>
      <c r="D84" s="60" t="s">
        <v>196</v>
      </c>
      <c r="E84" s="57">
        <v>8</v>
      </c>
      <c r="F84" s="57" t="s">
        <v>55</v>
      </c>
      <c r="G84" s="57">
        <v>2</v>
      </c>
      <c r="H84" s="36"/>
      <c r="I84" s="64">
        <f t="shared" si="2"/>
        <v>0</v>
      </c>
      <c r="J84" s="57"/>
    </row>
    <row r="85" spans="1:10">
      <c r="A85" s="57">
        <v>82</v>
      </c>
      <c r="B85" s="60" t="s">
        <v>197</v>
      </c>
      <c r="C85" s="60" t="s">
        <v>174</v>
      </c>
      <c r="D85" s="60" t="s">
        <v>198</v>
      </c>
      <c r="E85" s="57">
        <v>6.5</v>
      </c>
      <c r="F85" s="57" t="s">
        <v>55</v>
      </c>
      <c r="G85" s="57">
        <v>2</v>
      </c>
      <c r="H85" s="36"/>
      <c r="I85" s="64">
        <f t="shared" si="2"/>
        <v>0</v>
      </c>
      <c r="J85" s="57"/>
    </row>
    <row r="86" spans="1:10">
      <c r="A86" s="57">
        <v>83</v>
      </c>
      <c r="B86" s="60" t="s">
        <v>199</v>
      </c>
      <c r="C86" s="60" t="s">
        <v>174</v>
      </c>
      <c r="D86" s="60" t="s">
        <v>200</v>
      </c>
      <c r="E86" s="57">
        <v>6.8</v>
      </c>
      <c r="F86" s="57" t="s">
        <v>55</v>
      </c>
      <c r="G86" s="57">
        <v>2</v>
      </c>
      <c r="H86" s="36"/>
      <c r="I86" s="64">
        <f t="shared" si="2"/>
        <v>0</v>
      </c>
      <c r="J86" s="57"/>
    </row>
    <row r="87" spans="1:10">
      <c r="A87" s="57">
        <v>84</v>
      </c>
      <c r="B87" s="60" t="s">
        <v>201</v>
      </c>
      <c r="C87" s="60" t="s">
        <v>202</v>
      </c>
      <c r="D87" s="60" t="s">
        <v>203</v>
      </c>
      <c r="E87" s="57">
        <v>65.3</v>
      </c>
      <c r="F87" s="57" t="s">
        <v>162</v>
      </c>
      <c r="G87" s="57">
        <v>2</v>
      </c>
      <c r="H87" s="36"/>
      <c r="I87" s="64">
        <f t="shared" si="2"/>
        <v>0</v>
      </c>
      <c r="J87" s="57"/>
    </row>
    <row r="88" spans="1:10">
      <c r="A88" s="57">
        <v>85</v>
      </c>
      <c r="B88" s="60" t="s">
        <v>204</v>
      </c>
      <c r="C88" s="60" t="s">
        <v>202</v>
      </c>
      <c r="D88" s="60" t="s">
        <v>205</v>
      </c>
      <c r="E88" s="57">
        <v>41.8</v>
      </c>
      <c r="F88" s="57" t="s">
        <v>162</v>
      </c>
      <c r="G88" s="57">
        <v>2</v>
      </c>
      <c r="H88" s="36"/>
      <c r="I88" s="64">
        <f t="shared" si="2"/>
        <v>0</v>
      </c>
      <c r="J88" s="57"/>
    </row>
    <row r="89" spans="1:10">
      <c r="A89" s="57">
        <v>86</v>
      </c>
      <c r="B89" s="60" t="s">
        <v>206</v>
      </c>
      <c r="C89" s="60" t="s">
        <v>202</v>
      </c>
      <c r="D89" s="60" t="s">
        <v>207</v>
      </c>
      <c r="E89" s="57">
        <v>133.2</v>
      </c>
      <c r="F89" s="57" t="s">
        <v>26</v>
      </c>
      <c r="G89" s="57">
        <v>2</v>
      </c>
      <c r="H89" s="36"/>
      <c r="I89" s="64">
        <f t="shared" si="2"/>
        <v>0</v>
      </c>
      <c r="J89" s="57"/>
    </row>
    <row r="90" spans="1:10">
      <c r="A90" s="57">
        <v>87</v>
      </c>
      <c r="B90" s="60" t="s">
        <v>208</v>
      </c>
      <c r="C90" s="60" t="s">
        <v>202</v>
      </c>
      <c r="D90" s="60" t="s">
        <v>209</v>
      </c>
      <c r="E90" s="57">
        <v>31.3</v>
      </c>
      <c r="F90" s="57" t="s">
        <v>162</v>
      </c>
      <c r="G90" s="57">
        <v>2</v>
      </c>
      <c r="H90" s="36"/>
      <c r="I90" s="64">
        <f t="shared" si="2"/>
        <v>0</v>
      </c>
      <c r="J90" s="57"/>
    </row>
    <row r="91" spans="1:10">
      <c r="A91" s="57">
        <v>88</v>
      </c>
      <c r="B91" s="60" t="s">
        <v>210</v>
      </c>
      <c r="C91" s="60" t="s">
        <v>202</v>
      </c>
      <c r="D91" s="60" t="s">
        <v>211</v>
      </c>
      <c r="E91" s="57">
        <v>80.4</v>
      </c>
      <c r="F91" s="57" t="s">
        <v>162</v>
      </c>
      <c r="G91" s="57">
        <v>2</v>
      </c>
      <c r="H91" s="36"/>
      <c r="I91" s="64">
        <f t="shared" si="2"/>
        <v>0</v>
      </c>
      <c r="J91" s="57"/>
    </row>
    <row r="92" spans="1:10">
      <c r="A92" s="57">
        <v>89</v>
      </c>
      <c r="B92" s="60" t="s">
        <v>212</v>
      </c>
      <c r="C92" s="60" t="s">
        <v>202</v>
      </c>
      <c r="D92" s="60" t="s">
        <v>213</v>
      </c>
      <c r="E92" s="57" t="s">
        <v>214</v>
      </c>
      <c r="F92" s="57" t="s">
        <v>162</v>
      </c>
      <c r="G92" s="57">
        <v>2</v>
      </c>
      <c r="H92" s="36"/>
      <c r="I92" s="64">
        <f t="shared" si="2"/>
        <v>0</v>
      </c>
      <c r="J92" s="57"/>
    </row>
    <row r="93" spans="1:10">
      <c r="A93" s="57">
        <v>90</v>
      </c>
      <c r="B93" s="57" t="s">
        <v>215</v>
      </c>
      <c r="C93" s="60" t="s">
        <v>202</v>
      </c>
      <c r="D93" s="57" t="s">
        <v>216</v>
      </c>
      <c r="E93" s="57">
        <v>13.8</v>
      </c>
      <c r="F93" s="57" t="s">
        <v>55</v>
      </c>
      <c r="G93" s="57">
        <v>2</v>
      </c>
      <c r="H93" s="36"/>
      <c r="I93" s="64">
        <f t="shared" si="2"/>
        <v>0</v>
      </c>
      <c r="J93" s="57"/>
    </row>
    <row r="94" spans="1:10">
      <c r="A94" s="57">
        <v>91</v>
      </c>
      <c r="B94" s="57" t="s">
        <v>217</v>
      </c>
      <c r="C94" s="60" t="s">
        <v>202</v>
      </c>
      <c r="D94" s="57" t="s">
        <v>218</v>
      </c>
      <c r="E94" s="57">
        <v>39.4</v>
      </c>
      <c r="F94" s="57" t="s">
        <v>55</v>
      </c>
      <c r="G94" s="57">
        <v>2</v>
      </c>
      <c r="H94" s="36"/>
      <c r="I94" s="64">
        <f t="shared" si="2"/>
        <v>0</v>
      </c>
      <c r="J94" s="57"/>
    </row>
    <row r="95" spans="1:10">
      <c r="A95" s="57">
        <v>92</v>
      </c>
      <c r="B95" s="57" t="s">
        <v>219</v>
      </c>
      <c r="C95" s="60" t="s">
        <v>202</v>
      </c>
      <c r="D95" s="57" t="s">
        <v>220</v>
      </c>
      <c r="E95" s="57">
        <v>7.5</v>
      </c>
      <c r="F95" s="57" t="s">
        <v>55</v>
      </c>
      <c r="G95" s="57">
        <v>2</v>
      </c>
      <c r="H95" s="36"/>
      <c r="I95" s="64">
        <f t="shared" si="2"/>
        <v>0</v>
      </c>
      <c r="J95" s="57"/>
    </row>
    <row r="96" spans="1:10">
      <c r="A96" s="57">
        <v>93</v>
      </c>
      <c r="B96" s="57" t="s">
        <v>221</v>
      </c>
      <c r="C96" s="60" t="s">
        <v>202</v>
      </c>
      <c r="D96" s="57" t="s">
        <v>222</v>
      </c>
      <c r="E96" s="57">
        <v>9</v>
      </c>
      <c r="F96" s="57" t="s">
        <v>55</v>
      </c>
      <c r="G96" s="57">
        <v>2</v>
      </c>
      <c r="H96" s="36"/>
      <c r="I96" s="64">
        <f t="shared" si="2"/>
        <v>0</v>
      </c>
      <c r="J96" s="57"/>
    </row>
    <row r="97" spans="1:10">
      <c r="A97" s="57">
        <v>94</v>
      </c>
      <c r="B97" s="57" t="s">
        <v>223</v>
      </c>
      <c r="C97" s="60" t="s">
        <v>202</v>
      </c>
      <c r="D97" s="57" t="s">
        <v>224</v>
      </c>
      <c r="E97" s="57">
        <v>5.6</v>
      </c>
      <c r="F97" s="57" t="s">
        <v>55</v>
      </c>
      <c r="G97" s="57">
        <v>2</v>
      </c>
      <c r="H97" s="36"/>
      <c r="I97" s="64">
        <f t="shared" si="2"/>
        <v>0</v>
      </c>
      <c r="J97" s="57"/>
    </row>
    <row r="98" spans="1:10">
      <c r="A98" s="57">
        <v>95</v>
      </c>
      <c r="B98" s="57" t="s">
        <v>225</v>
      </c>
      <c r="C98" s="60" t="s">
        <v>202</v>
      </c>
      <c r="D98" s="57" t="s">
        <v>226</v>
      </c>
      <c r="E98" s="57">
        <v>12.3</v>
      </c>
      <c r="F98" s="57" t="s">
        <v>55</v>
      </c>
      <c r="G98" s="57">
        <v>2</v>
      </c>
      <c r="H98" s="36"/>
      <c r="I98" s="64">
        <f t="shared" si="2"/>
        <v>0</v>
      </c>
      <c r="J98" s="57"/>
    </row>
    <row r="99" spans="1:10">
      <c r="A99" s="57">
        <v>96</v>
      </c>
      <c r="B99" s="57" t="s">
        <v>227</v>
      </c>
      <c r="C99" s="60" t="s">
        <v>202</v>
      </c>
      <c r="D99" s="57" t="s">
        <v>228</v>
      </c>
      <c r="E99" s="57">
        <v>6.1</v>
      </c>
      <c r="F99" s="57" t="s">
        <v>55</v>
      </c>
      <c r="G99" s="57">
        <v>2</v>
      </c>
      <c r="H99" s="36"/>
      <c r="I99" s="64">
        <f t="shared" si="2"/>
        <v>0</v>
      </c>
      <c r="J99" s="57"/>
    </row>
    <row r="100" spans="1:10">
      <c r="A100" s="57">
        <v>97</v>
      </c>
      <c r="B100" s="57" t="s">
        <v>229</v>
      </c>
      <c r="C100" s="60" t="s">
        <v>202</v>
      </c>
      <c r="D100" s="57" t="s">
        <v>230</v>
      </c>
      <c r="E100" s="57">
        <v>9.1</v>
      </c>
      <c r="F100" s="57" t="s">
        <v>55</v>
      </c>
      <c r="G100" s="57">
        <v>2</v>
      </c>
      <c r="H100" s="36"/>
      <c r="I100" s="64">
        <f t="shared" ref="I100:I131" si="3">ROUND(H100*E100*G100,2)</f>
        <v>0</v>
      </c>
      <c r="J100" s="57"/>
    </row>
    <row r="101" spans="1:10">
      <c r="A101" s="57">
        <v>98</v>
      </c>
      <c r="B101" s="57" t="s">
        <v>231</v>
      </c>
      <c r="C101" s="60" t="s">
        <v>202</v>
      </c>
      <c r="D101" s="57" t="s">
        <v>232</v>
      </c>
      <c r="E101" s="57">
        <v>6.3</v>
      </c>
      <c r="F101" s="57" t="s">
        <v>29</v>
      </c>
      <c r="G101" s="57">
        <v>2</v>
      </c>
      <c r="H101" s="36"/>
      <c r="I101" s="64">
        <f t="shared" si="3"/>
        <v>0</v>
      </c>
      <c r="J101" s="57"/>
    </row>
    <row r="102" spans="1:10">
      <c r="A102" s="57">
        <v>99</v>
      </c>
      <c r="B102" s="57" t="s">
        <v>233</v>
      </c>
      <c r="C102" s="60" t="s">
        <v>202</v>
      </c>
      <c r="D102" s="57" t="s">
        <v>234</v>
      </c>
      <c r="E102" s="57">
        <v>17</v>
      </c>
      <c r="F102" s="57" t="s">
        <v>29</v>
      </c>
      <c r="G102" s="57">
        <v>2</v>
      </c>
      <c r="H102" s="36"/>
      <c r="I102" s="64">
        <f t="shared" si="3"/>
        <v>0</v>
      </c>
      <c r="J102" s="57"/>
    </row>
    <row r="103" spans="1:10">
      <c r="A103" s="57">
        <v>100</v>
      </c>
      <c r="B103" s="57" t="s">
        <v>235</v>
      </c>
      <c r="C103" s="60" t="s">
        <v>202</v>
      </c>
      <c r="D103" s="57" t="s">
        <v>236</v>
      </c>
      <c r="E103" s="57">
        <v>6.3</v>
      </c>
      <c r="F103" s="57" t="s">
        <v>29</v>
      </c>
      <c r="G103" s="57">
        <v>2</v>
      </c>
      <c r="H103" s="36"/>
      <c r="I103" s="64">
        <f t="shared" si="3"/>
        <v>0</v>
      </c>
      <c r="J103" s="57"/>
    </row>
    <row r="104" spans="1:10">
      <c r="A104" s="57">
        <v>101</v>
      </c>
      <c r="B104" s="57" t="s">
        <v>237</v>
      </c>
      <c r="C104" s="60" t="s">
        <v>202</v>
      </c>
      <c r="D104" s="57" t="s">
        <v>238</v>
      </c>
      <c r="E104" s="57">
        <v>6.9</v>
      </c>
      <c r="F104" s="57" t="s">
        <v>29</v>
      </c>
      <c r="G104" s="57">
        <v>2</v>
      </c>
      <c r="H104" s="36"/>
      <c r="I104" s="64">
        <f t="shared" si="3"/>
        <v>0</v>
      </c>
      <c r="J104" s="57"/>
    </row>
    <row r="105" spans="1:10">
      <c r="A105" s="57">
        <v>102</v>
      </c>
      <c r="B105" s="57" t="s">
        <v>239</v>
      </c>
      <c r="C105" s="60" t="s">
        <v>202</v>
      </c>
      <c r="D105" s="57" t="s">
        <v>240</v>
      </c>
      <c r="E105" s="57">
        <v>8</v>
      </c>
      <c r="F105" s="57" t="s">
        <v>55</v>
      </c>
      <c r="G105" s="57">
        <v>2</v>
      </c>
      <c r="H105" s="36"/>
      <c r="I105" s="64">
        <f t="shared" si="3"/>
        <v>0</v>
      </c>
      <c r="J105" s="57"/>
    </row>
    <row r="106" spans="1:10">
      <c r="A106" s="57">
        <v>103</v>
      </c>
      <c r="B106" s="57" t="s">
        <v>241</v>
      </c>
      <c r="C106" s="60" t="s">
        <v>202</v>
      </c>
      <c r="D106" s="57" t="s">
        <v>242</v>
      </c>
      <c r="E106" s="57">
        <v>33.5</v>
      </c>
      <c r="F106" s="57" t="s">
        <v>55</v>
      </c>
      <c r="G106" s="57">
        <v>2</v>
      </c>
      <c r="H106" s="36"/>
      <c r="I106" s="64">
        <f t="shared" si="3"/>
        <v>0</v>
      </c>
      <c r="J106" s="57"/>
    </row>
    <row r="107" spans="1:10">
      <c r="A107" s="57">
        <v>104</v>
      </c>
      <c r="B107" s="57" t="s">
        <v>243</v>
      </c>
      <c r="C107" s="60" t="s">
        <v>202</v>
      </c>
      <c r="D107" s="57" t="s">
        <v>244</v>
      </c>
      <c r="E107" s="57">
        <v>23.5</v>
      </c>
      <c r="F107" s="57" t="s">
        <v>55</v>
      </c>
      <c r="G107" s="57">
        <v>2</v>
      </c>
      <c r="H107" s="36"/>
      <c r="I107" s="64">
        <f t="shared" si="3"/>
        <v>0</v>
      </c>
      <c r="J107" s="57"/>
    </row>
    <row r="108" spans="1:10">
      <c r="A108" s="57">
        <v>105</v>
      </c>
      <c r="B108" s="57" t="s">
        <v>245</v>
      </c>
      <c r="C108" s="60" t="s">
        <v>202</v>
      </c>
      <c r="D108" s="57" t="s">
        <v>246</v>
      </c>
      <c r="E108" s="57">
        <v>45.7</v>
      </c>
      <c r="F108" s="57" t="s">
        <v>55</v>
      </c>
      <c r="G108" s="57">
        <v>2</v>
      </c>
      <c r="H108" s="36"/>
      <c r="I108" s="64">
        <f t="shared" si="3"/>
        <v>0</v>
      </c>
      <c r="J108" s="57"/>
    </row>
    <row r="109" spans="1:10">
      <c r="A109" s="57">
        <v>106</v>
      </c>
      <c r="B109" s="57" t="s">
        <v>247</v>
      </c>
      <c r="C109" s="60" t="s">
        <v>202</v>
      </c>
      <c r="D109" s="57" t="s">
        <v>248</v>
      </c>
      <c r="E109" s="57">
        <v>20.5</v>
      </c>
      <c r="F109" s="57" t="s">
        <v>55</v>
      </c>
      <c r="G109" s="57">
        <v>2</v>
      </c>
      <c r="H109" s="36"/>
      <c r="I109" s="64">
        <f t="shared" si="3"/>
        <v>0</v>
      </c>
      <c r="J109" s="57"/>
    </row>
    <row r="110" spans="1:10">
      <c r="A110" s="57">
        <v>107</v>
      </c>
      <c r="B110" s="57" t="s">
        <v>249</v>
      </c>
      <c r="C110" s="60" t="s">
        <v>202</v>
      </c>
      <c r="D110" s="57" t="s">
        <v>250</v>
      </c>
      <c r="E110" s="57">
        <v>132</v>
      </c>
      <c r="F110" s="57" t="s">
        <v>55</v>
      </c>
      <c r="G110" s="57">
        <v>2</v>
      </c>
      <c r="H110" s="36"/>
      <c r="I110" s="64">
        <f t="shared" si="3"/>
        <v>0</v>
      </c>
      <c r="J110" s="57"/>
    </row>
    <row r="111" spans="1:10">
      <c r="A111" s="57">
        <v>108</v>
      </c>
      <c r="B111" s="57" t="s">
        <v>251</v>
      </c>
      <c r="C111" s="60" t="s">
        <v>202</v>
      </c>
      <c r="D111" s="57" t="s">
        <v>252</v>
      </c>
      <c r="E111" s="57">
        <v>45.7</v>
      </c>
      <c r="F111" s="57" t="s">
        <v>55</v>
      </c>
      <c r="G111" s="57">
        <v>2</v>
      </c>
      <c r="H111" s="36"/>
      <c r="I111" s="64">
        <f t="shared" si="3"/>
        <v>0</v>
      </c>
      <c r="J111" s="57"/>
    </row>
    <row r="112" spans="1:10">
      <c r="A112" s="57">
        <v>109</v>
      </c>
      <c r="B112" s="57" t="s">
        <v>253</v>
      </c>
      <c r="C112" s="60" t="s">
        <v>202</v>
      </c>
      <c r="D112" s="57" t="s">
        <v>254</v>
      </c>
      <c r="E112" s="57">
        <v>46.4</v>
      </c>
      <c r="F112" s="57" t="s">
        <v>55</v>
      </c>
      <c r="G112" s="57">
        <v>2</v>
      </c>
      <c r="H112" s="36"/>
      <c r="I112" s="64">
        <f t="shared" si="3"/>
        <v>0</v>
      </c>
      <c r="J112" s="57"/>
    </row>
    <row r="113" spans="1:10">
      <c r="A113" s="57">
        <v>110</v>
      </c>
      <c r="B113" s="57" t="s">
        <v>255</v>
      </c>
      <c r="C113" s="60" t="s">
        <v>202</v>
      </c>
      <c r="D113" s="57" t="s">
        <v>256</v>
      </c>
      <c r="E113" s="57">
        <v>48</v>
      </c>
      <c r="F113" s="57" t="s">
        <v>55</v>
      </c>
      <c r="G113" s="57">
        <v>2</v>
      </c>
      <c r="H113" s="36"/>
      <c r="I113" s="64">
        <f t="shared" si="3"/>
        <v>0</v>
      </c>
      <c r="J113" s="57"/>
    </row>
    <row r="114" spans="1:10">
      <c r="A114" s="57">
        <v>111</v>
      </c>
      <c r="B114" s="57" t="s">
        <v>257</v>
      </c>
      <c r="C114" s="60" t="s">
        <v>202</v>
      </c>
      <c r="D114" s="57" t="s">
        <v>258</v>
      </c>
      <c r="E114" s="57">
        <v>6.2</v>
      </c>
      <c r="F114" s="57" t="s">
        <v>55</v>
      </c>
      <c r="G114" s="57">
        <v>2</v>
      </c>
      <c r="H114" s="36"/>
      <c r="I114" s="64">
        <f t="shared" si="3"/>
        <v>0</v>
      </c>
      <c r="J114" s="57"/>
    </row>
    <row r="115" spans="1:10">
      <c r="A115" s="57">
        <v>112</v>
      </c>
      <c r="B115" s="57" t="s">
        <v>259</v>
      </c>
      <c r="C115" s="60" t="s">
        <v>202</v>
      </c>
      <c r="D115" s="57" t="s">
        <v>260</v>
      </c>
      <c r="E115" s="57">
        <v>16.4</v>
      </c>
      <c r="F115" s="57" t="s">
        <v>55</v>
      </c>
      <c r="G115" s="57">
        <v>2</v>
      </c>
      <c r="H115" s="36"/>
      <c r="I115" s="64">
        <f t="shared" si="3"/>
        <v>0</v>
      </c>
      <c r="J115" s="57"/>
    </row>
    <row r="116" spans="1:10">
      <c r="A116" s="57">
        <v>113</v>
      </c>
      <c r="B116" s="60" t="s">
        <v>261</v>
      </c>
      <c r="C116" s="60" t="s">
        <v>262</v>
      </c>
      <c r="D116" s="57" t="s">
        <v>263</v>
      </c>
      <c r="E116" s="57" t="s">
        <v>264</v>
      </c>
      <c r="F116" s="57" t="s">
        <v>55</v>
      </c>
      <c r="G116" s="57">
        <v>2</v>
      </c>
      <c r="H116" s="36"/>
      <c r="I116" s="64">
        <f t="shared" si="3"/>
        <v>0</v>
      </c>
      <c r="J116" s="57"/>
    </row>
    <row r="117" spans="1:10">
      <c r="A117" s="57">
        <v>114</v>
      </c>
      <c r="B117" s="60" t="s">
        <v>265</v>
      </c>
      <c r="C117" s="60" t="s">
        <v>262</v>
      </c>
      <c r="D117" s="57" t="s">
        <v>266</v>
      </c>
      <c r="E117" s="57">
        <v>5334</v>
      </c>
      <c r="F117" s="57" t="s">
        <v>55</v>
      </c>
      <c r="G117" s="57">
        <v>2</v>
      </c>
      <c r="H117" s="36"/>
      <c r="I117" s="64">
        <f t="shared" si="3"/>
        <v>0</v>
      </c>
      <c r="J117" s="57"/>
    </row>
    <row r="118" spans="1:10">
      <c r="A118" s="57">
        <v>115</v>
      </c>
      <c r="B118" s="60" t="s">
        <v>267</v>
      </c>
      <c r="C118" s="60" t="s">
        <v>268</v>
      </c>
      <c r="D118" s="57" t="s">
        <v>269</v>
      </c>
      <c r="E118" s="57">
        <v>10.5</v>
      </c>
      <c r="F118" s="57" t="s">
        <v>162</v>
      </c>
      <c r="G118" s="57">
        <v>2</v>
      </c>
      <c r="H118" s="36"/>
      <c r="I118" s="64">
        <f t="shared" si="3"/>
        <v>0</v>
      </c>
      <c r="J118" s="57"/>
    </row>
    <row r="119" spans="1:10">
      <c r="A119" s="57">
        <v>116</v>
      </c>
      <c r="B119" s="60" t="s">
        <v>270</v>
      </c>
      <c r="C119" s="60" t="s">
        <v>271</v>
      </c>
      <c r="D119" s="57" t="s">
        <v>272</v>
      </c>
      <c r="E119" s="57">
        <v>54</v>
      </c>
      <c r="F119" s="57" t="s">
        <v>97</v>
      </c>
      <c r="G119" s="57">
        <v>2</v>
      </c>
      <c r="H119" s="36"/>
      <c r="I119" s="64">
        <f t="shared" si="3"/>
        <v>0</v>
      </c>
      <c r="J119" s="57"/>
    </row>
    <row r="120" ht="21" spans="1:10">
      <c r="A120" s="57">
        <v>117</v>
      </c>
      <c r="B120" s="60" t="s">
        <v>273</v>
      </c>
      <c r="C120" s="60" t="s">
        <v>271</v>
      </c>
      <c r="D120" s="57" t="s">
        <v>274</v>
      </c>
      <c r="E120" s="57">
        <v>175</v>
      </c>
      <c r="F120" s="57" t="s">
        <v>275</v>
      </c>
      <c r="G120" s="57">
        <v>1</v>
      </c>
      <c r="H120" s="36"/>
      <c r="I120" s="64">
        <f t="shared" si="3"/>
        <v>0</v>
      </c>
      <c r="J120" s="57"/>
    </row>
    <row r="121" spans="1:10">
      <c r="A121" s="57">
        <v>118</v>
      </c>
      <c r="B121" s="60" t="s">
        <v>276</v>
      </c>
      <c r="C121" s="60" t="s">
        <v>271</v>
      </c>
      <c r="D121" s="60" t="s">
        <v>277</v>
      </c>
      <c r="E121" s="57">
        <v>9</v>
      </c>
      <c r="F121" s="57" t="s">
        <v>55</v>
      </c>
      <c r="G121" s="57">
        <v>2</v>
      </c>
      <c r="H121" s="36"/>
      <c r="I121" s="64">
        <f t="shared" si="3"/>
        <v>0</v>
      </c>
      <c r="J121" s="57"/>
    </row>
    <row r="122" ht="21" spans="1:10">
      <c r="A122" s="57">
        <v>119</v>
      </c>
      <c r="B122" s="60" t="s">
        <v>278</v>
      </c>
      <c r="C122" s="60" t="s">
        <v>271</v>
      </c>
      <c r="D122" s="60" t="s">
        <v>279</v>
      </c>
      <c r="E122" s="57">
        <v>67.3</v>
      </c>
      <c r="F122" s="57" t="s">
        <v>280</v>
      </c>
      <c r="G122" s="57">
        <v>2</v>
      </c>
      <c r="H122" s="36"/>
      <c r="I122" s="64">
        <f t="shared" si="3"/>
        <v>0</v>
      </c>
      <c r="J122" s="57"/>
    </row>
    <row r="123" spans="1:10">
      <c r="A123" s="57">
        <v>120</v>
      </c>
      <c r="B123" s="57" t="s">
        <v>281</v>
      </c>
      <c r="C123" s="60" t="s">
        <v>271</v>
      </c>
      <c r="D123" s="57" t="s">
        <v>282</v>
      </c>
      <c r="E123" s="57">
        <v>16.5</v>
      </c>
      <c r="F123" s="57" t="s">
        <v>55</v>
      </c>
      <c r="G123" s="57">
        <v>2</v>
      </c>
      <c r="H123" s="36"/>
      <c r="I123" s="64">
        <f t="shared" si="3"/>
        <v>0</v>
      </c>
      <c r="J123" s="57"/>
    </row>
    <row r="124" spans="1:10">
      <c r="A124" s="57">
        <v>121</v>
      </c>
      <c r="B124" s="57" t="s">
        <v>283</v>
      </c>
      <c r="C124" s="60" t="s">
        <v>271</v>
      </c>
      <c r="D124" s="57" t="s">
        <v>284</v>
      </c>
      <c r="E124" s="57">
        <v>1355.3</v>
      </c>
      <c r="F124" s="57" t="s">
        <v>46</v>
      </c>
      <c r="G124" s="57">
        <v>1</v>
      </c>
      <c r="H124" s="36"/>
      <c r="I124" s="64">
        <f t="shared" si="3"/>
        <v>0</v>
      </c>
      <c r="J124" s="57"/>
    </row>
    <row r="125" spans="1:10">
      <c r="A125" s="57">
        <v>122</v>
      </c>
      <c r="B125" s="60" t="s">
        <v>285</v>
      </c>
      <c r="C125" s="60" t="s">
        <v>271</v>
      </c>
      <c r="D125" s="57" t="s">
        <v>286</v>
      </c>
      <c r="E125" s="57">
        <v>1188.57</v>
      </c>
      <c r="F125" s="57" t="s">
        <v>55</v>
      </c>
      <c r="G125" s="57">
        <v>2</v>
      </c>
      <c r="H125" s="36"/>
      <c r="I125" s="64">
        <f t="shared" si="3"/>
        <v>0</v>
      </c>
      <c r="J125" s="57"/>
    </row>
    <row r="126" spans="1:10">
      <c r="A126" s="57">
        <v>123</v>
      </c>
      <c r="B126" s="60" t="s">
        <v>287</v>
      </c>
      <c r="C126" s="60" t="s">
        <v>271</v>
      </c>
      <c r="D126" s="57" t="s">
        <v>288</v>
      </c>
      <c r="E126" s="57" t="s">
        <v>289</v>
      </c>
      <c r="F126" s="57" t="s">
        <v>26</v>
      </c>
      <c r="G126" s="57">
        <v>2</v>
      </c>
      <c r="H126" s="36"/>
      <c r="I126" s="64">
        <f t="shared" si="3"/>
        <v>0</v>
      </c>
      <c r="J126" s="57"/>
    </row>
    <row r="127" spans="1:10">
      <c r="A127" s="57">
        <v>124</v>
      </c>
      <c r="B127" s="60" t="s">
        <v>290</v>
      </c>
      <c r="C127" s="60" t="s">
        <v>271</v>
      </c>
      <c r="D127" s="57" t="s">
        <v>291</v>
      </c>
      <c r="E127" s="57" t="s">
        <v>289</v>
      </c>
      <c r="F127" s="57" t="s">
        <v>26</v>
      </c>
      <c r="G127" s="57">
        <v>2</v>
      </c>
      <c r="H127" s="36"/>
      <c r="I127" s="64">
        <f t="shared" si="3"/>
        <v>0</v>
      </c>
      <c r="J127" s="57"/>
    </row>
    <row r="128" spans="1:10">
      <c r="A128" s="57">
        <v>125</v>
      </c>
      <c r="B128" s="57" t="s">
        <v>292</v>
      </c>
      <c r="C128" s="60" t="s">
        <v>293</v>
      </c>
      <c r="D128" s="60" t="s">
        <v>294</v>
      </c>
      <c r="E128" s="57" t="s">
        <v>295</v>
      </c>
      <c r="F128" s="57" t="s">
        <v>26</v>
      </c>
      <c r="G128" s="57">
        <v>2</v>
      </c>
      <c r="H128" s="36"/>
      <c r="I128" s="64">
        <f t="shared" si="3"/>
        <v>0</v>
      </c>
      <c r="J128" s="57"/>
    </row>
    <row r="129" spans="1:10">
      <c r="A129" s="57">
        <v>126</v>
      </c>
      <c r="B129" s="57" t="s">
        <v>296</v>
      </c>
      <c r="C129" s="60" t="s">
        <v>293</v>
      </c>
      <c r="D129" s="60" t="s">
        <v>297</v>
      </c>
      <c r="E129" s="57">
        <v>5.8</v>
      </c>
      <c r="F129" s="57" t="s">
        <v>55</v>
      </c>
      <c r="G129" s="57">
        <v>2</v>
      </c>
      <c r="H129" s="36"/>
      <c r="I129" s="64">
        <f t="shared" si="3"/>
        <v>0</v>
      </c>
      <c r="J129" s="57"/>
    </row>
    <row r="130" spans="1:10">
      <c r="A130" s="57">
        <v>127</v>
      </c>
      <c r="B130" s="57" t="s">
        <v>298</v>
      </c>
      <c r="C130" s="60" t="s">
        <v>293</v>
      </c>
      <c r="D130" s="60" t="s">
        <v>299</v>
      </c>
      <c r="E130" s="57">
        <v>5.7</v>
      </c>
      <c r="F130" s="57" t="s">
        <v>55</v>
      </c>
      <c r="G130" s="57">
        <v>2</v>
      </c>
      <c r="H130" s="36"/>
      <c r="I130" s="64">
        <f t="shared" ref="I130:I161" si="4">ROUND(H130*E130*G130,2)</f>
        <v>0</v>
      </c>
      <c r="J130" s="57"/>
    </row>
    <row r="131" spans="1:10">
      <c r="A131" s="57">
        <v>128</v>
      </c>
      <c r="B131" s="57" t="s">
        <v>300</v>
      </c>
      <c r="C131" s="60" t="s">
        <v>293</v>
      </c>
      <c r="D131" s="60" t="s">
        <v>301</v>
      </c>
      <c r="E131" s="57">
        <v>10</v>
      </c>
      <c r="F131" s="57" t="s">
        <v>55</v>
      </c>
      <c r="G131" s="57">
        <v>2</v>
      </c>
      <c r="H131" s="36"/>
      <c r="I131" s="64">
        <f t="shared" si="4"/>
        <v>0</v>
      </c>
      <c r="J131" s="57"/>
    </row>
    <row r="132" spans="1:10">
      <c r="A132" s="57">
        <v>129</v>
      </c>
      <c r="B132" s="57" t="s">
        <v>302</v>
      </c>
      <c r="C132" s="60" t="s">
        <v>293</v>
      </c>
      <c r="D132" s="60" t="s">
        <v>303</v>
      </c>
      <c r="E132" s="57">
        <v>5.7</v>
      </c>
      <c r="F132" s="57" t="s">
        <v>26</v>
      </c>
      <c r="G132" s="57">
        <v>2</v>
      </c>
      <c r="H132" s="36"/>
      <c r="I132" s="64">
        <f t="shared" si="4"/>
        <v>0</v>
      </c>
      <c r="J132" s="57"/>
    </row>
    <row r="133" spans="1:10">
      <c r="A133" s="57">
        <v>130</v>
      </c>
      <c r="B133" s="60" t="s">
        <v>304</v>
      </c>
      <c r="C133" s="60" t="s">
        <v>293</v>
      </c>
      <c r="D133" s="60" t="s">
        <v>305</v>
      </c>
      <c r="E133" s="57">
        <v>1492.2</v>
      </c>
      <c r="F133" s="57" t="s">
        <v>55</v>
      </c>
      <c r="G133" s="57">
        <v>2</v>
      </c>
      <c r="H133" s="36"/>
      <c r="I133" s="64">
        <f t="shared" si="4"/>
        <v>0</v>
      </c>
      <c r="J133" s="57"/>
    </row>
    <row r="134" spans="1:10">
      <c r="A134" s="57">
        <v>131</v>
      </c>
      <c r="B134" s="57" t="s">
        <v>306</v>
      </c>
      <c r="C134" s="60" t="s">
        <v>293</v>
      </c>
      <c r="D134" s="60" t="s">
        <v>307</v>
      </c>
      <c r="E134" s="57">
        <v>1910.7</v>
      </c>
      <c r="F134" s="57" t="s">
        <v>55</v>
      </c>
      <c r="G134" s="57">
        <v>2</v>
      </c>
      <c r="H134" s="36"/>
      <c r="I134" s="64">
        <f t="shared" si="4"/>
        <v>0</v>
      </c>
      <c r="J134" s="57"/>
    </row>
    <row r="135" spans="1:10">
      <c r="A135" s="57">
        <v>132</v>
      </c>
      <c r="B135" s="57" t="s">
        <v>308</v>
      </c>
      <c r="C135" s="60" t="s">
        <v>293</v>
      </c>
      <c r="D135" s="60" t="s">
        <v>309</v>
      </c>
      <c r="E135" s="57">
        <v>26</v>
      </c>
      <c r="F135" s="57" t="s">
        <v>26</v>
      </c>
      <c r="G135" s="57">
        <v>2</v>
      </c>
      <c r="H135" s="36"/>
      <c r="I135" s="64">
        <f t="shared" si="4"/>
        <v>0</v>
      </c>
      <c r="J135" s="57"/>
    </row>
    <row r="136" spans="1:10">
      <c r="A136" s="57">
        <v>133</v>
      </c>
      <c r="B136" s="57" t="s">
        <v>310</v>
      </c>
      <c r="C136" s="60" t="s">
        <v>293</v>
      </c>
      <c r="D136" s="60" t="s">
        <v>311</v>
      </c>
      <c r="E136" s="57">
        <v>66</v>
      </c>
      <c r="F136" s="57" t="s">
        <v>26</v>
      </c>
      <c r="G136" s="57">
        <v>2</v>
      </c>
      <c r="H136" s="36"/>
      <c r="I136" s="64">
        <f t="shared" si="4"/>
        <v>0</v>
      </c>
      <c r="J136" s="57"/>
    </row>
    <row r="137" spans="1:10">
      <c r="A137" s="57">
        <v>134</v>
      </c>
      <c r="B137" s="57" t="s">
        <v>312</v>
      </c>
      <c r="C137" s="60" t="s">
        <v>293</v>
      </c>
      <c r="D137" s="60" t="s">
        <v>313</v>
      </c>
      <c r="E137" s="57">
        <v>741</v>
      </c>
      <c r="F137" s="57" t="s">
        <v>26</v>
      </c>
      <c r="G137" s="57">
        <v>2</v>
      </c>
      <c r="H137" s="36"/>
      <c r="I137" s="64">
        <f t="shared" si="4"/>
        <v>0</v>
      </c>
      <c r="J137" s="57"/>
    </row>
    <row r="138" spans="1:10">
      <c r="A138" s="57">
        <v>135</v>
      </c>
      <c r="B138" s="57" t="s">
        <v>314</v>
      </c>
      <c r="C138" s="60" t="s">
        <v>293</v>
      </c>
      <c r="D138" s="60" t="s">
        <v>315</v>
      </c>
      <c r="E138" s="57">
        <v>46</v>
      </c>
      <c r="F138" s="57" t="s">
        <v>26</v>
      </c>
      <c r="G138" s="57">
        <v>2</v>
      </c>
      <c r="H138" s="36"/>
      <c r="I138" s="64">
        <f t="shared" si="4"/>
        <v>0</v>
      </c>
      <c r="J138" s="57"/>
    </row>
    <row r="139" spans="1:10">
      <c r="A139" s="57">
        <v>136</v>
      </c>
      <c r="B139" s="57" t="s">
        <v>316</v>
      </c>
      <c r="C139" s="60" t="s">
        <v>293</v>
      </c>
      <c r="D139" s="60" t="s">
        <v>317</v>
      </c>
      <c r="E139" s="57">
        <v>46</v>
      </c>
      <c r="F139" s="57" t="s">
        <v>26</v>
      </c>
      <c r="G139" s="57">
        <v>2</v>
      </c>
      <c r="H139" s="36"/>
      <c r="I139" s="64">
        <f t="shared" si="4"/>
        <v>0</v>
      </c>
      <c r="J139" s="57"/>
    </row>
    <row r="140" spans="1:10">
      <c r="A140" s="57">
        <v>137</v>
      </c>
      <c r="B140" s="57" t="s">
        <v>318</v>
      </c>
      <c r="C140" s="60" t="s">
        <v>293</v>
      </c>
      <c r="D140" s="60" t="s">
        <v>319</v>
      </c>
      <c r="E140" s="57">
        <v>46</v>
      </c>
      <c r="F140" s="57" t="s">
        <v>26</v>
      </c>
      <c r="G140" s="57">
        <v>2</v>
      </c>
      <c r="H140" s="36"/>
      <c r="I140" s="64">
        <f t="shared" si="4"/>
        <v>0</v>
      </c>
      <c r="J140" s="57"/>
    </row>
    <row r="141" spans="1:10">
      <c r="A141" s="57">
        <v>138</v>
      </c>
      <c r="B141" s="57" t="s">
        <v>320</v>
      </c>
      <c r="C141" s="60" t="s">
        <v>293</v>
      </c>
      <c r="D141" s="60" t="s">
        <v>321</v>
      </c>
      <c r="E141" s="57">
        <v>54</v>
      </c>
      <c r="F141" s="57" t="s">
        <v>26</v>
      </c>
      <c r="G141" s="57">
        <v>2</v>
      </c>
      <c r="H141" s="36"/>
      <c r="I141" s="64">
        <f t="shared" si="4"/>
        <v>0</v>
      </c>
      <c r="J141" s="57"/>
    </row>
    <row r="142" spans="1:10">
      <c r="A142" s="57">
        <v>139</v>
      </c>
      <c r="B142" s="57" t="s">
        <v>322</v>
      </c>
      <c r="C142" s="60" t="s">
        <v>293</v>
      </c>
      <c r="D142" s="60" t="s">
        <v>323</v>
      </c>
      <c r="E142" s="57">
        <v>32</v>
      </c>
      <c r="F142" s="57" t="s">
        <v>26</v>
      </c>
      <c r="G142" s="57">
        <v>2</v>
      </c>
      <c r="H142" s="36"/>
      <c r="I142" s="64">
        <f t="shared" si="4"/>
        <v>0</v>
      </c>
      <c r="J142" s="57"/>
    </row>
    <row r="143" spans="1:10">
      <c r="A143" s="57">
        <v>140</v>
      </c>
      <c r="B143" s="57" t="s">
        <v>324</v>
      </c>
      <c r="C143" s="60" t="s">
        <v>293</v>
      </c>
      <c r="D143" s="60" t="s">
        <v>325</v>
      </c>
      <c r="E143" s="57">
        <v>66</v>
      </c>
      <c r="F143" s="57" t="s">
        <v>26</v>
      </c>
      <c r="G143" s="57">
        <v>2</v>
      </c>
      <c r="H143" s="36"/>
      <c r="I143" s="64">
        <f t="shared" si="4"/>
        <v>0</v>
      </c>
      <c r="J143" s="57"/>
    </row>
    <row r="144" spans="1:10">
      <c r="A144" s="57">
        <v>141</v>
      </c>
      <c r="B144" s="57" t="s">
        <v>326</v>
      </c>
      <c r="C144" s="60" t="s">
        <v>293</v>
      </c>
      <c r="D144" s="60" t="s">
        <v>327</v>
      </c>
      <c r="E144" s="57">
        <v>66</v>
      </c>
      <c r="F144" s="57" t="s">
        <v>26</v>
      </c>
      <c r="G144" s="57">
        <v>2</v>
      </c>
      <c r="H144" s="36"/>
      <c r="I144" s="64">
        <f t="shared" si="4"/>
        <v>0</v>
      </c>
      <c r="J144" s="57"/>
    </row>
    <row r="145" spans="1:10">
      <c r="A145" s="57">
        <v>142</v>
      </c>
      <c r="B145" s="57" t="s">
        <v>328</v>
      </c>
      <c r="C145" s="60" t="s">
        <v>293</v>
      </c>
      <c r="D145" s="60" t="s">
        <v>329</v>
      </c>
      <c r="E145" s="57">
        <v>26</v>
      </c>
      <c r="F145" s="57" t="s">
        <v>26</v>
      </c>
      <c r="G145" s="57">
        <v>2</v>
      </c>
      <c r="H145" s="36"/>
      <c r="I145" s="64">
        <f t="shared" si="4"/>
        <v>0</v>
      </c>
      <c r="J145" s="57"/>
    </row>
    <row r="146" spans="1:10">
      <c r="A146" s="57">
        <v>143</v>
      </c>
      <c r="B146" s="57" t="s">
        <v>330</v>
      </c>
      <c r="C146" s="60" t="s">
        <v>293</v>
      </c>
      <c r="D146" s="60" t="s">
        <v>331</v>
      </c>
      <c r="E146" s="57">
        <v>32</v>
      </c>
      <c r="F146" s="57" t="s">
        <v>26</v>
      </c>
      <c r="G146" s="57">
        <v>2</v>
      </c>
      <c r="H146" s="36"/>
      <c r="I146" s="64">
        <f t="shared" si="4"/>
        <v>0</v>
      </c>
      <c r="J146" s="57"/>
    </row>
    <row r="147" spans="1:10">
      <c r="A147" s="57">
        <v>144</v>
      </c>
      <c r="B147" s="57" t="s">
        <v>332</v>
      </c>
      <c r="C147" s="60" t="s">
        <v>293</v>
      </c>
      <c r="D147" s="60" t="s">
        <v>333</v>
      </c>
      <c r="E147" s="57">
        <v>46</v>
      </c>
      <c r="F147" s="57" t="s">
        <v>26</v>
      </c>
      <c r="G147" s="57">
        <v>2</v>
      </c>
      <c r="H147" s="36"/>
      <c r="I147" s="64">
        <f t="shared" si="4"/>
        <v>0</v>
      </c>
      <c r="J147" s="57"/>
    </row>
    <row r="148" spans="1:10">
      <c r="A148" s="57">
        <v>145</v>
      </c>
      <c r="B148" s="57" t="s">
        <v>334</v>
      </c>
      <c r="C148" s="60" t="s">
        <v>293</v>
      </c>
      <c r="D148" s="60" t="s">
        <v>335</v>
      </c>
      <c r="E148" s="57">
        <v>851</v>
      </c>
      <c r="F148" s="57" t="s">
        <v>26</v>
      </c>
      <c r="G148" s="57">
        <v>2</v>
      </c>
      <c r="H148" s="36"/>
      <c r="I148" s="64">
        <f t="shared" si="4"/>
        <v>0</v>
      </c>
      <c r="J148" s="57"/>
    </row>
    <row r="149" spans="1:10">
      <c r="A149" s="57">
        <v>146</v>
      </c>
      <c r="B149" s="57" t="s">
        <v>336</v>
      </c>
      <c r="C149" s="60" t="s">
        <v>293</v>
      </c>
      <c r="D149" s="60" t="s">
        <v>337</v>
      </c>
      <c r="E149" s="57">
        <v>46</v>
      </c>
      <c r="F149" s="57" t="s">
        <v>26</v>
      </c>
      <c r="G149" s="57">
        <v>2</v>
      </c>
      <c r="H149" s="36"/>
      <c r="I149" s="64">
        <f t="shared" si="4"/>
        <v>0</v>
      </c>
      <c r="J149" s="57"/>
    </row>
    <row r="150" spans="1:10">
      <c r="A150" s="57">
        <v>147</v>
      </c>
      <c r="B150" s="57" t="s">
        <v>338</v>
      </c>
      <c r="C150" s="60" t="s">
        <v>293</v>
      </c>
      <c r="D150" s="60" t="s">
        <v>339</v>
      </c>
      <c r="E150" s="57">
        <v>40</v>
      </c>
      <c r="F150" s="57" t="s">
        <v>26</v>
      </c>
      <c r="G150" s="57">
        <v>2</v>
      </c>
      <c r="H150" s="36"/>
      <c r="I150" s="64">
        <f t="shared" si="4"/>
        <v>0</v>
      </c>
      <c r="J150" s="57"/>
    </row>
    <row r="151" spans="1:10">
      <c r="A151" s="57">
        <v>148</v>
      </c>
      <c r="B151" s="57" t="s">
        <v>340</v>
      </c>
      <c r="C151" s="60" t="s">
        <v>293</v>
      </c>
      <c r="D151" s="60" t="s">
        <v>341</v>
      </c>
      <c r="E151" s="57">
        <v>66</v>
      </c>
      <c r="F151" s="57" t="s">
        <v>26</v>
      </c>
      <c r="G151" s="57">
        <v>2</v>
      </c>
      <c r="H151" s="36"/>
      <c r="I151" s="64">
        <f t="shared" si="4"/>
        <v>0</v>
      </c>
      <c r="J151" s="57"/>
    </row>
    <row r="152" spans="1:10">
      <c r="A152" s="57">
        <v>149</v>
      </c>
      <c r="B152" s="57" t="s">
        <v>342</v>
      </c>
      <c r="C152" s="60" t="s">
        <v>293</v>
      </c>
      <c r="D152" s="60" t="s">
        <v>343</v>
      </c>
      <c r="E152" s="57">
        <v>24</v>
      </c>
      <c r="F152" s="57" t="s">
        <v>26</v>
      </c>
      <c r="G152" s="57">
        <v>2</v>
      </c>
      <c r="H152" s="36"/>
      <c r="I152" s="64">
        <f t="shared" si="4"/>
        <v>0</v>
      </c>
      <c r="J152" s="57"/>
    </row>
    <row r="153" spans="1:10">
      <c r="A153" s="57">
        <v>150</v>
      </c>
      <c r="B153" s="57" t="s">
        <v>344</v>
      </c>
      <c r="C153" s="60" t="s">
        <v>293</v>
      </c>
      <c r="D153" s="60" t="s">
        <v>345</v>
      </c>
      <c r="E153" s="57">
        <v>26</v>
      </c>
      <c r="F153" s="57" t="s">
        <v>26</v>
      </c>
      <c r="G153" s="57">
        <v>2</v>
      </c>
      <c r="H153" s="36"/>
      <c r="I153" s="64">
        <f t="shared" si="4"/>
        <v>0</v>
      </c>
      <c r="J153" s="57"/>
    </row>
    <row r="154" spans="1:10">
      <c r="A154" s="57">
        <v>151</v>
      </c>
      <c r="B154" s="57" t="s">
        <v>346</v>
      </c>
      <c r="C154" s="60" t="s">
        <v>293</v>
      </c>
      <c r="D154" s="60" t="s">
        <v>347</v>
      </c>
      <c r="E154" s="57">
        <v>38</v>
      </c>
      <c r="F154" s="57" t="s">
        <v>26</v>
      </c>
      <c r="G154" s="57">
        <v>2</v>
      </c>
      <c r="H154" s="36"/>
      <c r="I154" s="64">
        <f t="shared" si="4"/>
        <v>0</v>
      </c>
      <c r="J154" s="57"/>
    </row>
    <row r="155" spans="1:10">
      <c r="A155" s="57">
        <v>152</v>
      </c>
      <c r="B155" s="57" t="s">
        <v>348</v>
      </c>
      <c r="C155" s="60" t="s">
        <v>293</v>
      </c>
      <c r="D155" s="60" t="s">
        <v>349</v>
      </c>
      <c r="E155" s="57">
        <v>96</v>
      </c>
      <c r="F155" s="57" t="s">
        <v>26</v>
      </c>
      <c r="G155" s="57">
        <v>2</v>
      </c>
      <c r="H155" s="36"/>
      <c r="I155" s="64">
        <f t="shared" si="4"/>
        <v>0</v>
      </c>
      <c r="J155" s="57"/>
    </row>
    <row r="156" spans="1:10">
      <c r="A156" s="57">
        <v>153</v>
      </c>
      <c r="B156" s="57" t="s">
        <v>350</v>
      </c>
      <c r="C156" s="60" t="s">
        <v>293</v>
      </c>
      <c r="D156" s="60" t="s">
        <v>351</v>
      </c>
      <c r="E156" s="57" t="s">
        <v>352</v>
      </c>
      <c r="F156" s="57" t="s">
        <v>162</v>
      </c>
      <c r="G156" s="57">
        <v>2</v>
      </c>
      <c r="H156" s="36"/>
      <c r="I156" s="64">
        <f t="shared" si="4"/>
        <v>0</v>
      </c>
      <c r="J156" s="57"/>
    </row>
    <row r="157" spans="1:10">
      <c r="A157" s="57">
        <v>154</v>
      </c>
      <c r="B157" s="57" t="s">
        <v>353</v>
      </c>
      <c r="C157" s="60" t="s">
        <v>293</v>
      </c>
      <c r="D157" s="60" t="s">
        <v>354</v>
      </c>
      <c r="E157" s="57">
        <v>14</v>
      </c>
      <c r="F157" s="57" t="s">
        <v>26</v>
      </c>
      <c r="G157" s="57">
        <v>2</v>
      </c>
      <c r="H157" s="36"/>
      <c r="I157" s="64">
        <f t="shared" si="4"/>
        <v>0</v>
      </c>
      <c r="J157" s="57"/>
    </row>
    <row r="158" spans="1:10">
      <c r="A158" s="57">
        <v>155</v>
      </c>
      <c r="B158" s="57" t="s">
        <v>355</v>
      </c>
      <c r="C158" s="60" t="s">
        <v>293</v>
      </c>
      <c r="D158" s="60" t="s">
        <v>356</v>
      </c>
      <c r="E158" s="57">
        <v>14</v>
      </c>
      <c r="F158" s="57" t="s">
        <v>26</v>
      </c>
      <c r="G158" s="57">
        <v>2</v>
      </c>
      <c r="H158" s="36"/>
      <c r="I158" s="64">
        <f t="shared" si="4"/>
        <v>0</v>
      </c>
      <c r="J158" s="57"/>
    </row>
    <row r="159" spans="1:10">
      <c r="A159" s="57">
        <v>156</v>
      </c>
      <c r="B159" s="57" t="s">
        <v>357</v>
      </c>
      <c r="C159" s="60" t="s">
        <v>293</v>
      </c>
      <c r="D159" s="60" t="s">
        <v>358</v>
      </c>
      <c r="E159" s="57">
        <v>26</v>
      </c>
      <c r="F159" s="57" t="s">
        <v>26</v>
      </c>
      <c r="G159" s="57">
        <v>2</v>
      </c>
      <c r="H159" s="36"/>
      <c r="I159" s="64">
        <f t="shared" si="4"/>
        <v>0</v>
      </c>
      <c r="J159" s="57"/>
    </row>
    <row r="160" spans="1:10">
      <c r="A160" s="57">
        <v>157</v>
      </c>
      <c r="B160" s="57" t="s">
        <v>359</v>
      </c>
      <c r="C160" s="60" t="s">
        <v>360</v>
      </c>
      <c r="D160" s="60" t="s">
        <v>361</v>
      </c>
      <c r="E160" s="57">
        <v>28</v>
      </c>
      <c r="F160" s="57" t="s">
        <v>26</v>
      </c>
      <c r="G160" s="57">
        <v>2</v>
      </c>
      <c r="H160" s="36"/>
      <c r="I160" s="64">
        <f t="shared" si="4"/>
        <v>0</v>
      </c>
      <c r="J160" s="57"/>
    </row>
    <row r="161" spans="1:10">
      <c r="A161" s="57">
        <v>158</v>
      </c>
      <c r="B161" s="57" t="s">
        <v>362</v>
      </c>
      <c r="C161" s="60" t="s">
        <v>363</v>
      </c>
      <c r="D161" s="60" t="s">
        <v>364</v>
      </c>
      <c r="E161" s="57">
        <v>8</v>
      </c>
      <c r="F161" s="57" t="s">
        <v>26</v>
      </c>
      <c r="G161" s="57">
        <v>2</v>
      </c>
      <c r="H161" s="36"/>
      <c r="I161" s="64">
        <f t="shared" si="4"/>
        <v>0</v>
      </c>
      <c r="J161" s="57"/>
    </row>
    <row r="162" spans="1:10">
      <c r="A162" s="57">
        <v>159</v>
      </c>
      <c r="B162" s="57" t="s">
        <v>365</v>
      </c>
      <c r="C162" s="60" t="s">
        <v>363</v>
      </c>
      <c r="D162" s="60" t="s">
        <v>366</v>
      </c>
      <c r="E162" s="57">
        <v>5</v>
      </c>
      <c r="F162" s="57" t="s">
        <v>26</v>
      </c>
      <c r="G162" s="57">
        <v>2</v>
      </c>
      <c r="H162" s="36"/>
      <c r="I162" s="64">
        <f t="shared" ref="I162:I185" si="5">ROUND(H162*E162*G162,2)</f>
        <v>0</v>
      </c>
      <c r="J162" s="57"/>
    </row>
    <row r="163" spans="1:10">
      <c r="A163" s="57">
        <v>160</v>
      </c>
      <c r="B163" s="57" t="s">
        <v>367</v>
      </c>
      <c r="C163" s="60" t="s">
        <v>363</v>
      </c>
      <c r="D163" s="60" t="s">
        <v>368</v>
      </c>
      <c r="E163" s="57">
        <v>39</v>
      </c>
      <c r="F163" s="57" t="s">
        <v>26</v>
      </c>
      <c r="G163" s="57">
        <v>2</v>
      </c>
      <c r="H163" s="36"/>
      <c r="I163" s="64">
        <f t="shared" si="5"/>
        <v>0</v>
      </c>
      <c r="J163" s="57"/>
    </row>
    <row r="164" spans="1:10">
      <c r="A164" s="57">
        <v>161</v>
      </c>
      <c r="B164" s="57" t="s">
        <v>369</v>
      </c>
      <c r="C164" s="60" t="s">
        <v>370</v>
      </c>
      <c r="D164" s="60" t="s">
        <v>371</v>
      </c>
      <c r="E164" s="57">
        <v>32</v>
      </c>
      <c r="F164" s="57" t="s">
        <v>26</v>
      </c>
      <c r="G164" s="57">
        <v>2</v>
      </c>
      <c r="H164" s="36"/>
      <c r="I164" s="64">
        <f t="shared" si="5"/>
        <v>0</v>
      </c>
      <c r="J164" s="57"/>
    </row>
    <row r="165" spans="1:10">
      <c r="A165" s="57">
        <v>162</v>
      </c>
      <c r="B165" s="57" t="s">
        <v>372</v>
      </c>
      <c r="C165" s="60" t="s">
        <v>373</v>
      </c>
      <c r="D165" s="60" t="s">
        <v>374</v>
      </c>
      <c r="E165" s="57">
        <v>5.5</v>
      </c>
      <c r="F165" s="57" t="s">
        <v>162</v>
      </c>
      <c r="G165" s="57">
        <v>2</v>
      </c>
      <c r="H165" s="36"/>
      <c r="I165" s="64">
        <f t="shared" si="5"/>
        <v>0</v>
      </c>
      <c r="J165" s="57"/>
    </row>
    <row r="166" spans="1:10">
      <c r="A166" s="57">
        <v>163</v>
      </c>
      <c r="B166" s="57" t="s">
        <v>375</v>
      </c>
      <c r="C166" s="60" t="s">
        <v>376</v>
      </c>
      <c r="D166" s="60" t="s">
        <v>377</v>
      </c>
      <c r="E166" s="57">
        <v>5.3</v>
      </c>
      <c r="F166" s="57" t="s">
        <v>26</v>
      </c>
      <c r="G166" s="57">
        <v>2</v>
      </c>
      <c r="H166" s="36"/>
      <c r="I166" s="64">
        <f t="shared" si="5"/>
        <v>0</v>
      </c>
      <c r="J166" s="57"/>
    </row>
    <row r="167" spans="1:10">
      <c r="A167" s="57">
        <v>164</v>
      </c>
      <c r="B167" s="57" t="s">
        <v>378</v>
      </c>
      <c r="C167" s="60" t="s">
        <v>376</v>
      </c>
      <c r="D167" s="60" t="s">
        <v>379</v>
      </c>
      <c r="E167" s="57">
        <v>7.5</v>
      </c>
      <c r="F167" s="57" t="s">
        <v>26</v>
      </c>
      <c r="G167" s="57">
        <v>2</v>
      </c>
      <c r="H167" s="36"/>
      <c r="I167" s="64">
        <f t="shared" si="5"/>
        <v>0</v>
      </c>
      <c r="J167" s="57"/>
    </row>
    <row r="168" spans="1:10">
      <c r="A168" s="57">
        <v>165</v>
      </c>
      <c r="B168" s="57" t="s">
        <v>380</v>
      </c>
      <c r="C168" s="60" t="s">
        <v>376</v>
      </c>
      <c r="D168" s="60" t="s">
        <v>381</v>
      </c>
      <c r="E168" s="57">
        <v>8</v>
      </c>
      <c r="F168" s="57" t="s">
        <v>26</v>
      </c>
      <c r="G168" s="57">
        <v>2</v>
      </c>
      <c r="H168" s="36"/>
      <c r="I168" s="64">
        <f t="shared" si="5"/>
        <v>0</v>
      </c>
      <c r="J168" s="57"/>
    </row>
    <row r="169" spans="1:10">
      <c r="A169" s="57">
        <v>166</v>
      </c>
      <c r="B169" s="57" t="s">
        <v>382</v>
      </c>
      <c r="C169" s="60" t="s">
        <v>376</v>
      </c>
      <c r="D169" s="60" t="s">
        <v>383</v>
      </c>
      <c r="E169" s="57">
        <v>400</v>
      </c>
      <c r="F169" s="57" t="s">
        <v>55</v>
      </c>
      <c r="G169" s="57">
        <v>2</v>
      </c>
      <c r="H169" s="36"/>
      <c r="I169" s="64">
        <f t="shared" si="5"/>
        <v>0</v>
      </c>
      <c r="J169" s="57"/>
    </row>
    <row r="170" spans="1:10">
      <c r="A170" s="57">
        <v>167</v>
      </c>
      <c r="B170" s="57" t="s">
        <v>384</v>
      </c>
      <c r="C170" s="60" t="s">
        <v>376</v>
      </c>
      <c r="D170" s="60" t="s">
        <v>385</v>
      </c>
      <c r="E170" s="57">
        <v>10</v>
      </c>
      <c r="F170" s="57" t="s">
        <v>162</v>
      </c>
      <c r="G170" s="57">
        <v>2</v>
      </c>
      <c r="H170" s="36"/>
      <c r="I170" s="64">
        <f t="shared" si="5"/>
        <v>0</v>
      </c>
      <c r="J170" s="57"/>
    </row>
    <row r="171" spans="1:10">
      <c r="A171" s="57">
        <v>168</v>
      </c>
      <c r="B171" s="57" t="s">
        <v>386</v>
      </c>
      <c r="C171" s="60" t="s">
        <v>376</v>
      </c>
      <c r="D171" s="60" t="s">
        <v>387</v>
      </c>
      <c r="E171" s="57">
        <v>8</v>
      </c>
      <c r="F171" s="57" t="s">
        <v>162</v>
      </c>
      <c r="G171" s="57">
        <v>2</v>
      </c>
      <c r="H171" s="36"/>
      <c r="I171" s="64">
        <f t="shared" si="5"/>
        <v>0</v>
      </c>
      <c r="J171" s="57"/>
    </row>
    <row r="172" spans="1:10">
      <c r="A172" s="57">
        <v>169</v>
      </c>
      <c r="B172" s="57" t="s">
        <v>388</v>
      </c>
      <c r="C172" s="60" t="s">
        <v>376</v>
      </c>
      <c r="D172" s="60" t="s">
        <v>389</v>
      </c>
      <c r="E172" s="57">
        <v>7.5</v>
      </c>
      <c r="F172" s="57" t="s">
        <v>162</v>
      </c>
      <c r="G172" s="57">
        <v>2</v>
      </c>
      <c r="H172" s="36"/>
      <c r="I172" s="64">
        <f t="shared" si="5"/>
        <v>0</v>
      </c>
      <c r="J172" s="57"/>
    </row>
    <row r="173" spans="1:10">
      <c r="A173" s="57">
        <v>170</v>
      </c>
      <c r="B173" s="57" t="s">
        <v>390</v>
      </c>
      <c r="C173" s="60" t="s">
        <v>391</v>
      </c>
      <c r="D173" s="60" t="s">
        <v>392</v>
      </c>
      <c r="E173" s="57">
        <v>1202.6</v>
      </c>
      <c r="F173" s="57" t="s">
        <v>55</v>
      </c>
      <c r="G173" s="57">
        <v>2</v>
      </c>
      <c r="H173" s="36"/>
      <c r="I173" s="64">
        <f t="shared" si="5"/>
        <v>0</v>
      </c>
      <c r="J173" s="57"/>
    </row>
    <row r="174" spans="1:10">
      <c r="A174" s="57">
        <v>171</v>
      </c>
      <c r="B174" s="57" t="s">
        <v>393</v>
      </c>
      <c r="C174" s="60" t="s">
        <v>394</v>
      </c>
      <c r="D174" s="57" t="s">
        <v>395</v>
      </c>
      <c r="E174" s="57">
        <v>10</v>
      </c>
      <c r="F174" s="57" t="s">
        <v>26</v>
      </c>
      <c r="G174" s="57">
        <v>2</v>
      </c>
      <c r="H174" s="36"/>
      <c r="I174" s="64">
        <f t="shared" si="5"/>
        <v>0</v>
      </c>
      <c r="J174" s="57"/>
    </row>
    <row r="175" spans="1:10">
      <c r="A175" s="57">
        <v>172</v>
      </c>
      <c r="B175" s="57" t="s">
        <v>396</v>
      </c>
      <c r="C175" s="60" t="s">
        <v>394</v>
      </c>
      <c r="D175" s="57" t="s">
        <v>397</v>
      </c>
      <c r="E175" s="57">
        <v>32.6</v>
      </c>
      <c r="F175" s="57" t="s">
        <v>26</v>
      </c>
      <c r="G175" s="57">
        <v>2</v>
      </c>
      <c r="H175" s="36"/>
      <c r="I175" s="64">
        <f t="shared" si="5"/>
        <v>0</v>
      </c>
      <c r="J175" s="57"/>
    </row>
    <row r="176" spans="1:10">
      <c r="A176" s="57">
        <v>173</v>
      </c>
      <c r="B176" s="57" t="s">
        <v>398</v>
      </c>
      <c r="C176" s="60" t="s">
        <v>394</v>
      </c>
      <c r="D176" s="57" t="s">
        <v>399</v>
      </c>
      <c r="E176" s="57">
        <v>39.7</v>
      </c>
      <c r="F176" s="57" t="s">
        <v>26</v>
      </c>
      <c r="G176" s="57">
        <v>2</v>
      </c>
      <c r="H176" s="36"/>
      <c r="I176" s="64">
        <f t="shared" si="5"/>
        <v>0</v>
      </c>
      <c r="J176" s="57"/>
    </row>
    <row r="177" spans="1:10">
      <c r="A177" s="57">
        <v>174</v>
      </c>
      <c r="B177" s="57" t="s">
        <v>400</v>
      </c>
      <c r="C177" s="60" t="s">
        <v>394</v>
      </c>
      <c r="D177" s="57" t="s">
        <v>401</v>
      </c>
      <c r="E177" s="57">
        <v>52</v>
      </c>
      <c r="F177" s="57" t="s">
        <v>26</v>
      </c>
      <c r="G177" s="57">
        <v>2</v>
      </c>
      <c r="H177" s="36"/>
      <c r="I177" s="64">
        <f t="shared" si="5"/>
        <v>0</v>
      </c>
      <c r="J177" s="57"/>
    </row>
    <row r="178" spans="1:10">
      <c r="A178" s="57">
        <v>175</v>
      </c>
      <c r="B178" s="57" t="s">
        <v>402</v>
      </c>
      <c r="C178" s="60" t="s">
        <v>394</v>
      </c>
      <c r="D178" s="57" t="s">
        <v>403</v>
      </c>
      <c r="E178" s="57">
        <v>6.8</v>
      </c>
      <c r="F178" s="57" t="s">
        <v>26</v>
      </c>
      <c r="G178" s="57">
        <v>2</v>
      </c>
      <c r="H178" s="36"/>
      <c r="I178" s="64">
        <f t="shared" si="5"/>
        <v>0</v>
      </c>
      <c r="J178" s="57"/>
    </row>
    <row r="179" spans="1:10">
      <c r="A179" s="57">
        <v>176</v>
      </c>
      <c r="B179" s="57" t="s">
        <v>404</v>
      </c>
      <c r="C179" s="60" t="s">
        <v>394</v>
      </c>
      <c r="D179" s="57" t="s">
        <v>405</v>
      </c>
      <c r="E179" s="57">
        <v>49.2</v>
      </c>
      <c r="F179" s="57" t="s">
        <v>26</v>
      </c>
      <c r="G179" s="57">
        <v>2</v>
      </c>
      <c r="H179" s="36"/>
      <c r="I179" s="64">
        <f t="shared" si="5"/>
        <v>0</v>
      </c>
      <c r="J179" s="57"/>
    </row>
    <row r="180" spans="1:10">
      <c r="A180" s="57">
        <v>177</v>
      </c>
      <c r="B180" s="57" t="s">
        <v>406</v>
      </c>
      <c r="C180" s="60" t="s">
        <v>394</v>
      </c>
      <c r="D180" s="57" t="s">
        <v>407</v>
      </c>
      <c r="E180" s="57">
        <v>8.2</v>
      </c>
      <c r="F180" s="57" t="s">
        <v>26</v>
      </c>
      <c r="G180" s="57">
        <v>2</v>
      </c>
      <c r="H180" s="36"/>
      <c r="I180" s="64">
        <f t="shared" si="5"/>
        <v>0</v>
      </c>
      <c r="J180" s="57"/>
    </row>
    <row r="181" spans="1:10">
      <c r="A181" s="57">
        <v>178</v>
      </c>
      <c r="B181" s="57" t="s">
        <v>408</v>
      </c>
      <c r="C181" s="60" t="s">
        <v>409</v>
      </c>
      <c r="D181" s="57" t="s">
        <v>410</v>
      </c>
      <c r="E181" s="57">
        <v>85.4</v>
      </c>
      <c r="F181" s="57" t="s">
        <v>55</v>
      </c>
      <c r="G181" s="57">
        <v>2</v>
      </c>
      <c r="H181" s="36"/>
      <c r="I181" s="64">
        <f t="shared" si="5"/>
        <v>0</v>
      </c>
      <c r="J181" s="57"/>
    </row>
    <row r="182" spans="1:10">
      <c r="A182" s="57">
        <v>179</v>
      </c>
      <c r="B182" s="57" t="s">
        <v>411</v>
      </c>
      <c r="C182" s="60" t="s">
        <v>412</v>
      </c>
      <c r="D182" s="57" t="s">
        <v>413</v>
      </c>
      <c r="E182" s="57">
        <v>9.6</v>
      </c>
      <c r="F182" s="57" t="s">
        <v>26</v>
      </c>
      <c r="G182" s="57">
        <v>2</v>
      </c>
      <c r="H182" s="36"/>
      <c r="I182" s="64">
        <f t="shared" si="5"/>
        <v>0</v>
      </c>
      <c r="J182" s="57"/>
    </row>
    <row r="183" spans="1:10">
      <c r="A183" s="57">
        <v>180</v>
      </c>
      <c r="B183" s="57" t="s">
        <v>414</v>
      </c>
      <c r="C183" s="60" t="s">
        <v>412</v>
      </c>
      <c r="D183" s="57" t="s">
        <v>415</v>
      </c>
      <c r="E183" s="57">
        <v>17</v>
      </c>
      <c r="F183" s="57" t="s">
        <v>26</v>
      </c>
      <c r="G183" s="57">
        <v>2</v>
      </c>
      <c r="H183" s="36"/>
      <c r="I183" s="64">
        <f t="shared" si="5"/>
        <v>0</v>
      </c>
      <c r="J183" s="57"/>
    </row>
    <row r="184" spans="1:10">
      <c r="A184" s="57">
        <v>181</v>
      </c>
      <c r="B184" s="57" t="s">
        <v>416</v>
      </c>
      <c r="C184" s="60" t="s">
        <v>417</v>
      </c>
      <c r="D184" s="57" t="s">
        <v>418</v>
      </c>
      <c r="E184" s="57">
        <v>5</v>
      </c>
      <c r="F184" s="57" t="s">
        <v>26</v>
      </c>
      <c r="G184" s="57">
        <v>2</v>
      </c>
      <c r="H184" s="36"/>
      <c r="I184" s="64">
        <f t="shared" si="5"/>
        <v>0</v>
      </c>
      <c r="J184" s="57"/>
    </row>
    <row r="185" spans="1:10">
      <c r="A185" s="57">
        <v>182</v>
      </c>
      <c r="B185" s="57" t="s">
        <v>419</v>
      </c>
      <c r="C185" s="60" t="s">
        <v>420</v>
      </c>
      <c r="D185" s="57" t="s">
        <v>421</v>
      </c>
      <c r="E185" s="57">
        <v>6.2</v>
      </c>
      <c r="F185" s="57" t="s">
        <v>26</v>
      </c>
      <c r="G185" s="57">
        <v>2</v>
      </c>
      <c r="H185" s="36"/>
      <c r="I185" s="64">
        <f t="shared" si="5"/>
        <v>0</v>
      </c>
      <c r="J185" s="57"/>
    </row>
    <row r="186" ht="20" customHeight="1" spans="1:10">
      <c r="A186" s="57"/>
      <c r="B186" s="57" t="s">
        <v>422</v>
      </c>
      <c r="C186" s="57"/>
      <c r="D186" s="57"/>
      <c r="E186" s="57"/>
      <c r="F186" s="57"/>
      <c r="G186" s="57"/>
      <c r="H186" s="36"/>
      <c r="I186" s="66">
        <f>ROUND(SUM(I4:I185),2)</f>
        <v>0</v>
      </c>
      <c r="J186" s="57"/>
    </row>
    <row r="187" s="49" customFormat="1" ht="24" customHeight="1" spans="1:10">
      <c r="A187" s="58" t="s">
        <v>7</v>
      </c>
      <c r="B187" s="58" t="s">
        <v>423</v>
      </c>
      <c r="C187" s="58"/>
      <c r="D187" s="58"/>
      <c r="E187" s="58"/>
      <c r="F187" s="58"/>
      <c r="G187" s="58"/>
      <c r="H187" s="59"/>
      <c r="I187" s="63"/>
      <c r="J187" s="58"/>
    </row>
    <row r="188" spans="1:10">
      <c r="A188" s="57">
        <v>1</v>
      </c>
      <c r="B188" s="57" t="s">
        <v>424</v>
      </c>
      <c r="C188" s="60" t="s">
        <v>425</v>
      </c>
      <c r="D188" s="57" t="s">
        <v>426</v>
      </c>
      <c r="E188" s="57">
        <v>36.5</v>
      </c>
      <c r="F188" s="57" t="s">
        <v>26</v>
      </c>
      <c r="G188" s="57" t="s">
        <v>427</v>
      </c>
      <c r="H188" s="65"/>
      <c r="I188" s="64">
        <f t="shared" ref="I188:I200" si="6">ROUND(H188*E188*G188,2)</f>
        <v>0</v>
      </c>
      <c r="J188" s="60"/>
    </row>
    <row r="189" spans="1:10">
      <c r="A189" s="57">
        <v>2</v>
      </c>
      <c r="B189" s="57" t="s">
        <v>428</v>
      </c>
      <c r="C189" s="60" t="s">
        <v>425</v>
      </c>
      <c r="D189" s="57" t="s">
        <v>429</v>
      </c>
      <c r="E189" s="57">
        <v>20.5</v>
      </c>
      <c r="F189" s="57" t="s">
        <v>26</v>
      </c>
      <c r="G189" s="57" t="s">
        <v>427</v>
      </c>
      <c r="H189" s="65"/>
      <c r="I189" s="64">
        <f t="shared" si="6"/>
        <v>0</v>
      </c>
      <c r="J189" s="60"/>
    </row>
    <row r="190" spans="1:10">
      <c r="A190" s="57">
        <v>3</v>
      </c>
      <c r="B190" s="57" t="s">
        <v>430</v>
      </c>
      <c r="C190" s="60" t="s">
        <v>425</v>
      </c>
      <c r="D190" s="57" t="s">
        <v>431</v>
      </c>
      <c r="E190" s="57">
        <v>8.7</v>
      </c>
      <c r="F190" s="57" t="s">
        <v>55</v>
      </c>
      <c r="G190" s="57" t="s">
        <v>427</v>
      </c>
      <c r="H190" s="65"/>
      <c r="I190" s="64">
        <f t="shared" si="6"/>
        <v>0</v>
      </c>
      <c r="J190" s="60"/>
    </row>
    <row r="191" spans="1:10">
      <c r="A191" s="57">
        <v>4</v>
      </c>
      <c r="B191" s="57" t="s">
        <v>432</v>
      </c>
      <c r="C191" s="60" t="s">
        <v>425</v>
      </c>
      <c r="D191" s="57" t="s">
        <v>433</v>
      </c>
      <c r="E191" s="57">
        <v>6.2</v>
      </c>
      <c r="F191" s="57" t="s">
        <v>55</v>
      </c>
      <c r="G191" s="57" t="s">
        <v>427</v>
      </c>
      <c r="H191" s="65"/>
      <c r="I191" s="64">
        <f t="shared" si="6"/>
        <v>0</v>
      </c>
      <c r="J191" s="60"/>
    </row>
    <row r="192" spans="1:10">
      <c r="A192" s="57">
        <v>5</v>
      </c>
      <c r="B192" s="57" t="s">
        <v>434</v>
      </c>
      <c r="C192" s="60" t="s">
        <v>435</v>
      </c>
      <c r="D192" s="57" t="s">
        <v>436</v>
      </c>
      <c r="E192" s="57">
        <v>5.4</v>
      </c>
      <c r="F192" s="57" t="s">
        <v>55</v>
      </c>
      <c r="G192" s="57" t="s">
        <v>427</v>
      </c>
      <c r="H192" s="65"/>
      <c r="I192" s="64">
        <f t="shared" si="6"/>
        <v>0</v>
      </c>
      <c r="J192" s="60"/>
    </row>
    <row r="193" spans="1:10">
      <c r="A193" s="57">
        <v>6</v>
      </c>
      <c r="B193" s="57" t="s">
        <v>437</v>
      </c>
      <c r="C193" s="60" t="s">
        <v>438</v>
      </c>
      <c r="D193" s="57" t="s">
        <v>439</v>
      </c>
      <c r="E193" s="57">
        <v>12.2</v>
      </c>
      <c r="F193" s="57" t="s">
        <v>26</v>
      </c>
      <c r="G193" s="57" t="s">
        <v>427</v>
      </c>
      <c r="H193" s="65"/>
      <c r="I193" s="64">
        <f t="shared" si="6"/>
        <v>0</v>
      </c>
      <c r="J193" s="60"/>
    </row>
    <row r="194" spans="1:10">
      <c r="A194" s="57">
        <v>7</v>
      </c>
      <c r="B194" s="57" t="s">
        <v>440</v>
      </c>
      <c r="C194" s="60" t="s">
        <v>438</v>
      </c>
      <c r="D194" s="57" t="s">
        <v>441</v>
      </c>
      <c r="E194" s="57">
        <v>15.5</v>
      </c>
      <c r="F194" s="57" t="s">
        <v>26</v>
      </c>
      <c r="G194" s="57" t="s">
        <v>427</v>
      </c>
      <c r="H194" s="65"/>
      <c r="I194" s="64">
        <f t="shared" si="6"/>
        <v>0</v>
      </c>
      <c r="J194" s="60"/>
    </row>
    <row r="195" spans="1:10">
      <c r="A195" s="57">
        <v>8</v>
      </c>
      <c r="B195" s="57" t="s">
        <v>442</v>
      </c>
      <c r="C195" s="60" t="s">
        <v>438</v>
      </c>
      <c r="D195" s="57" t="s">
        <v>443</v>
      </c>
      <c r="E195" s="57">
        <v>17.5</v>
      </c>
      <c r="F195" s="57" t="s">
        <v>26</v>
      </c>
      <c r="G195" s="57" t="s">
        <v>427</v>
      </c>
      <c r="H195" s="65"/>
      <c r="I195" s="64">
        <f t="shared" si="6"/>
        <v>0</v>
      </c>
      <c r="J195" s="60"/>
    </row>
    <row r="196" spans="1:10">
      <c r="A196" s="57">
        <v>9</v>
      </c>
      <c r="B196" s="57" t="s">
        <v>444</v>
      </c>
      <c r="C196" s="60" t="s">
        <v>438</v>
      </c>
      <c r="D196" s="57" t="s">
        <v>445</v>
      </c>
      <c r="E196" s="57">
        <v>20.4</v>
      </c>
      <c r="F196" s="57" t="s">
        <v>26</v>
      </c>
      <c r="G196" s="57" t="s">
        <v>427</v>
      </c>
      <c r="H196" s="65"/>
      <c r="I196" s="64">
        <f t="shared" si="6"/>
        <v>0</v>
      </c>
      <c r="J196" s="60"/>
    </row>
    <row r="197" spans="1:10">
      <c r="A197" s="57">
        <v>10</v>
      </c>
      <c r="B197" s="57" t="s">
        <v>446</v>
      </c>
      <c r="C197" s="60" t="s">
        <v>438</v>
      </c>
      <c r="D197" s="57" t="s">
        <v>447</v>
      </c>
      <c r="E197" s="57">
        <v>20.4</v>
      </c>
      <c r="F197" s="57" t="s">
        <v>26</v>
      </c>
      <c r="G197" s="57" t="s">
        <v>427</v>
      </c>
      <c r="H197" s="65"/>
      <c r="I197" s="64">
        <f t="shared" si="6"/>
        <v>0</v>
      </c>
      <c r="J197" s="60"/>
    </row>
    <row r="198" spans="1:10">
      <c r="A198" s="57">
        <v>11</v>
      </c>
      <c r="B198" s="57" t="s">
        <v>448</v>
      </c>
      <c r="C198" s="60" t="s">
        <v>449</v>
      </c>
      <c r="D198" s="57" t="s">
        <v>450</v>
      </c>
      <c r="E198" s="57">
        <v>36</v>
      </c>
      <c r="F198" s="57" t="s">
        <v>55</v>
      </c>
      <c r="G198" s="57" t="s">
        <v>427</v>
      </c>
      <c r="H198" s="65"/>
      <c r="I198" s="64">
        <f t="shared" si="6"/>
        <v>0</v>
      </c>
      <c r="J198" s="60"/>
    </row>
    <row r="199" spans="1:10">
      <c r="A199" s="57">
        <v>12</v>
      </c>
      <c r="B199" s="57" t="s">
        <v>451</v>
      </c>
      <c r="C199" s="60" t="s">
        <v>452</v>
      </c>
      <c r="D199" s="57" t="s">
        <v>453</v>
      </c>
      <c r="E199" s="57">
        <v>27</v>
      </c>
      <c r="F199" s="57" t="s">
        <v>97</v>
      </c>
      <c r="G199" s="57" t="s">
        <v>427</v>
      </c>
      <c r="H199" s="65"/>
      <c r="I199" s="64">
        <f t="shared" si="6"/>
        <v>0</v>
      </c>
      <c r="J199" s="60"/>
    </row>
    <row r="200" spans="1:10">
      <c r="A200" s="57">
        <v>13</v>
      </c>
      <c r="B200" s="57" t="s">
        <v>454</v>
      </c>
      <c r="C200" s="60" t="s">
        <v>452</v>
      </c>
      <c r="D200" s="57" t="s">
        <v>455</v>
      </c>
      <c r="E200" s="57">
        <v>13.4</v>
      </c>
      <c r="F200" s="57" t="s">
        <v>29</v>
      </c>
      <c r="G200" s="57" t="s">
        <v>427</v>
      </c>
      <c r="H200" s="65"/>
      <c r="I200" s="64">
        <f t="shared" si="6"/>
        <v>0</v>
      </c>
      <c r="J200" s="60"/>
    </row>
    <row r="201" ht="20" customHeight="1" spans="1:10">
      <c r="A201" s="57"/>
      <c r="B201" s="57" t="s">
        <v>422</v>
      </c>
      <c r="C201" s="57"/>
      <c r="D201" s="57"/>
      <c r="E201" s="57"/>
      <c r="F201" s="57"/>
      <c r="G201" s="57"/>
      <c r="H201" s="36"/>
      <c r="I201" s="66">
        <f>ROUND(SUM(I188:I200),2)</f>
        <v>0</v>
      </c>
      <c r="J201" s="57"/>
    </row>
    <row r="202" s="49" customFormat="1" ht="24" customHeight="1" spans="1:10">
      <c r="A202" s="58" t="s">
        <v>11</v>
      </c>
      <c r="B202" s="58" t="s">
        <v>456</v>
      </c>
      <c r="C202" s="58"/>
      <c r="D202" s="58"/>
      <c r="E202" s="58"/>
      <c r="F202" s="58"/>
      <c r="G202" s="58"/>
      <c r="H202" s="59"/>
      <c r="I202" s="63"/>
      <c r="J202" s="58"/>
    </row>
    <row r="203" spans="1:10">
      <c r="A203" s="57" t="s">
        <v>457</v>
      </c>
      <c r="B203" s="60" t="s">
        <v>458</v>
      </c>
      <c r="C203" s="60" t="s">
        <v>24</v>
      </c>
      <c r="D203" s="60" t="s">
        <v>459</v>
      </c>
      <c r="E203" s="60">
        <v>8</v>
      </c>
      <c r="F203" s="60" t="s">
        <v>29</v>
      </c>
      <c r="G203" s="60">
        <v>2</v>
      </c>
      <c r="H203" s="67"/>
      <c r="I203" s="64">
        <f t="shared" ref="I203:I224" si="7">ROUND(H203*E203*G203,2)</f>
        <v>0</v>
      </c>
      <c r="J203" s="60"/>
    </row>
    <row r="204" spans="1:10">
      <c r="A204" s="57" t="s">
        <v>427</v>
      </c>
      <c r="B204" s="60" t="s">
        <v>460</v>
      </c>
      <c r="C204" s="60" t="s">
        <v>24</v>
      </c>
      <c r="D204" s="68" t="s">
        <v>461</v>
      </c>
      <c r="E204" s="60">
        <v>6</v>
      </c>
      <c r="F204" s="60" t="s">
        <v>26</v>
      </c>
      <c r="G204" s="60" t="s">
        <v>427</v>
      </c>
      <c r="H204" s="67"/>
      <c r="I204" s="64">
        <f t="shared" si="7"/>
        <v>0</v>
      </c>
      <c r="J204" s="60"/>
    </row>
    <row r="205" spans="1:10">
      <c r="A205" s="57" t="s">
        <v>462</v>
      </c>
      <c r="B205" s="60" t="s">
        <v>463</v>
      </c>
      <c r="C205" s="60" t="s">
        <v>24</v>
      </c>
      <c r="D205" s="68" t="s">
        <v>464</v>
      </c>
      <c r="E205" s="60">
        <v>6</v>
      </c>
      <c r="F205" s="60" t="s">
        <v>26</v>
      </c>
      <c r="G205" s="60" t="s">
        <v>427</v>
      </c>
      <c r="H205" s="67"/>
      <c r="I205" s="64">
        <f t="shared" si="7"/>
        <v>0</v>
      </c>
      <c r="J205" s="60"/>
    </row>
    <row r="206" spans="1:10">
      <c r="A206" s="57" t="s">
        <v>465</v>
      </c>
      <c r="B206" s="60" t="s">
        <v>466</v>
      </c>
      <c r="C206" s="60" t="s">
        <v>24</v>
      </c>
      <c r="D206" s="68" t="s">
        <v>467</v>
      </c>
      <c r="E206" s="60">
        <v>6</v>
      </c>
      <c r="F206" s="60" t="s">
        <v>26</v>
      </c>
      <c r="G206" s="60" t="s">
        <v>427</v>
      </c>
      <c r="H206" s="67"/>
      <c r="I206" s="64">
        <f t="shared" si="7"/>
        <v>0</v>
      </c>
      <c r="J206" s="60"/>
    </row>
    <row r="207" ht="24" customHeight="1" spans="1:10">
      <c r="A207" s="57" t="s">
        <v>468</v>
      </c>
      <c r="B207" s="60" t="s">
        <v>469</v>
      </c>
      <c r="C207" s="60" t="s">
        <v>24</v>
      </c>
      <c r="D207" s="60" t="s">
        <v>470</v>
      </c>
      <c r="E207" s="60">
        <v>7.9</v>
      </c>
      <c r="F207" s="60" t="s">
        <v>55</v>
      </c>
      <c r="G207" s="60">
        <v>2</v>
      </c>
      <c r="H207" s="67"/>
      <c r="I207" s="64">
        <f t="shared" si="7"/>
        <v>0</v>
      </c>
      <c r="J207" s="60"/>
    </row>
    <row r="208" spans="1:10">
      <c r="A208" s="57" t="s">
        <v>471</v>
      </c>
      <c r="B208" s="60" t="s">
        <v>472</v>
      </c>
      <c r="C208" s="60" t="s">
        <v>24</v>
      </c>
      <c r="D208" s="60" t="s">
        <v>473</v>
      </c>
      <c r="E208" s="60" t="s">
        <v>471</v>
      </c>
      <c r="F208" s="60" t="s">
        <v>26</v>
      </c>
      <c r="G208" s="60" t="s">
        <v>427</v>
      </c>
      <c r="H208" s="67"/>
      <c r="I208" s="64">
        <f t="shared" si="7"/>
        <v>0</v>
      </c>
      <c r="J208" s="60"/>
    </row>
    <row r="209" spans="1:10">
      <c r="A209" s="57" t="s">
        <v>474</v>
      </c>
      <c r="B209" s="60" t="s">
        <v>475</v>
      </c>
      <c r="C209" s="60" t="s">
        <v>24</v>
      </c>
      <c r="D209" s="60" t="s">
        <v>476</v>
      </c>
      <c r="E209" s="60">
        <v>8</v>
      </c>
      <c r="F209" s="60" t="s">
        <v>55</v>
      </c>
      <c r="G209" s="60">
        <v>2</v>
      </c>
      <c r="H209" s="67"/>
      <c r="I209" s="64">
        <f t="shared" si="7"/>
        <v>0</v>
      </c>
      <c r="J209" s="60"/>
    </row>
    <row r="210" spans="1:10">
      <c r="A210" s="57" t="s">
        <v>477</v>
      </c>
      <c r="B210" s="60" t="s">
        <v>478</v>
      </c>
      <c r="C210" s="60" t="s">
        <v>24</v>
      </c>
      <c r="D210" s="60" t="s">
        <v>479</v>
      </c>
      <c r="E210" s="60" t="s">
        <v>471</v>
      </c>
      <c r="F210" s="60" t="s">
        <v>26</v>
      </c>
      <c r="G210" s="60" t="s">
        <v>427</v>
      </c>
      <c r="H210" s="67"/>
      <c r="I210" s="64">
        <f t="shared" si="7"/>
        <v>0</v>
      </c>
      <c r="J210" s="60"/>
    </row>
    <row r="211" spans="1:10">
      <c r="A211" s="57" t="s">
        <v>480</v>
      </c>
      <c r="B211" s="60" t="s">
        <v>481</v>
      </c>
      <c r="C211" s="60" t="s">
        <v>24</v>
      </c>
      <c r="D211" s="60" t="s">
        <v>482</v>
      </c>
      <c r="E211" s="60" t="s">
        <v>477</v>
      </c>
      <c r="F211" s="60" t="s">
        <v>26</v>
      </c>
      <c r="G211" s="60" t="s">
        <v>427</v>
      </c>
      <c r="H211" s="67"/>
      <c r="I211" s="64">
        <f t="shared" si="7"/>
        <v>0</v>
      </c>
      <c r="J211" s="60"/>
    </row>
    <row r="212" spans="1:10">
      <c r="A212" s="57" t="s">
        <v>483</v>
      </c>
      <c r="B212" s="60" t="s">
        <v>484</v>
      </c>
      <c r="C212" s="60" t="s">
        <v>24</v>
      </c>
      <c r="D212" s="60" t="s">
        <v>485</v>
      </c>
      <c r="E212" s="60">
        <v>7.3</v>
      </c>
      <c r="F212" s="60" t="s">
        <v>162</v>
      </c>
      <c r="G212" s="60">
        <v>2</v>
      </c>
      <c r="H212" s="67"/>
      <c r="I212" s="64">
        <f t="shared" si="7"/>
        <v>0</v>
      </c>
      <c r="J212" s="60"/>
    </row>
    <row r="213" spans="1:10">
      <c r="A213" s="57" t="s">
        <v>486</v>
      </c>
      <c r="B213" s="60" t="s">
        <v>487</v>
      </c>
      <c r="C213" s="60" t="s">
        <v>24</v>
      </c>
      <c r="D213" s="60" t="s">
        <v>488</v>
      </c>
      <c r="E213" s="60" t="s">
        <v>477</v>
      </c>
      <c r="F213" s="60" t="s">
        <v>26</v>
      </c>
      <c r="G213" s="60" t="s">
        <v>427</v>
      </c>
      <c r="H213" s="67"/>
      <c r="I213" s="64">
        <f t="shared" si="7"/>
        <v>0</v>
      </c>
      <c r="J213" s="60"/>
    </row>
    <row r="214" spans="1:10">
      <c r="A214" s="57" t="s">
        <v>489</v>
      </c>
      <c r="B214" s="60" t="s">
        <v>490</v>
      </c>
      <c r="C214" s="60" t="s">
        <v>24</v>
      </c>
      <c r="D214" s="60" t="s">
        <v>491</v>
      </c>
      <c r="E214" s="60" t="s">
        <v>477</v>
      </c>
      <c r="F214" s="60" t="s">
        <v>26</v>
      </c>
      <c r="G214" s="60" t="s">
        <v>427</v>
      </c>
      <c r="H214" s="67"/>
      <c r="I214" s="64">
        <f t="shared" si="7"/>
        <v>0</v>
      </c>
      <c r="J214" s="60"/>
    </row>
    <row r="215" spans="1:10">
      <c r="A215" s="57" t="s">
        <v>492</v>
      </c>
      <c r="B215" s="60" t="s">
        <v>493</v>
      </c>
      <c r="C215" s="60" t="s">
        <v>24</v>
      </c>
      <c r="D215" s="60" t="s">
        <v>494</v>
      </c>
      <c r="E215" s="60" t="s">
        <v>471</v>
      </c>
      <c r="F215" s="60" t="s">
        <v>26</v>
      </c>
      <c r="G215" s="60" t="s">
        <v>427</v>
      </c>
      <c r="H215" s="67"/>
      <c r="I215" s="64">
        <f t="shared" si="7"/>
        <v>0</v>
      </c>
      <c r="J215" s="60"/>
    </row>
    <row r="216" spans="1:10">
      <c r="A216" s="57" t="s">
        <v>495</v>
      </c>
      <c r="B216" s="60" t="s">
        <v>496</v>
      </c>
      <c r="C216" s="60" t="s">
        <v>24</v>
      </c>
      <c r="D216" s="60" t="s">
        <v>497</v>
      </c>
      <c r="E216" s="60" t="s">
        <v>477</v>
      </c>
      <c r="F216" s="60" t="s">
        <v>26</v>
      </c>
      <c r="G216" s="60" t="s">
        <v>427</v>
      </c>
      <c r="H216" s="67"/>
      <c r="I216" s="64">
        <f t="shared" si="7"/>
        <v>0</v>
      </c>
      <c r="J216" s="60"/>
    </row>
    <row r="217" spans="1:10">
      <c r="A217" s="57" t="s">
        <v>498</v>
      </c>
      <c r="B217" s="60" t="s">
        <v>499</v>
      </c>
      <c r="C217" s="60" t="s">
        <v>24</v>
      </c>
      <c r="D217" s="60" t="s">
        <v>500</v>
      </c>
      <c r="E217" s="60">
        <v>10</v>
      </c>
      <c r="F217" s="60" t="s">
        <v>55</v>
      </c>
      <c r="G217" s="60">
        <v>2</v>
      </c>
      <c r="H217" s="67"/>
      <c r="I217" s="64">
        <f t="shared" si="7"/>
        <v>0</v>
      </c>
      <c r="J217" s="60"/>
    </row>
    <row r="218" spans="1:10">
      <c r="A218" s="57" t="s">
        <v>501</v>
      </c>
      <c r="B218" s="60" t="s">
        <v>502</v>
      </c>
      <c r="C218" s="60" t="s">
        <v>24</v>
      </c>
      <c r="D218" s="60" t="s">
        <v>503</v>
      </c>
      <c r="E218" s="60" t="s">
        <v>477</v>
      </c>
      <c r="F218" s="60" t="s">
        <v>26</v>
      </c>
      <c r="G218" s="60" t="s">
        <v>427</v>
      </c>
      <c r="H218" s="67"/>
      <c r="I218" s="64">
        <f t="shared" si="7"/>
        <v>0</v>
      </c>
      <c r="J218" s="60"/>
    </row>
    <row r="219" spans="1:10">
      <c r="A219" s="57" t="s">
        <v>504</v>
      </c>
      <c r="B219" s="60" t="s">
        <v>505</v>
      </c>
      <c r="C219" s="60" t="s">
        <v>24</v>
      </c>
      <c r="D219" s="60" t="s">
        <v>506</v>
      </c>
      <c r="E219" s="60">
        <v>13.5</v>
      </c>
      <c r="F219" s="60" t="s">
        <v>55</v>
      </c>
      <c r="G219" s="60">
        <v>2</v>
      </c>
      <c r="H219" s="67"/>
      <c r="I219" s="64">
        <f t="shared" si="7"/>
        <v>0</v>
      </c>
      <c r="J219" s="60"/>
    </row>
    <row r="220" spans="1:10">
      <c r="A220" s="57" t="s">
        <v>507</v>
      </c>
      <c r="B220" s="60" t="s">
        <v>508</v>
      </c>
      <c r="C220" s="60" t="s">
        <v>24</v>
      </c>
      <c r="D220" s="60" t="s">
        <v>509</v>
      </c>
      <c r="E220" s="60" t="s">
        <v>477</v>
      </c>
      <c r="F220" s="60" t="s">
        <v>26</v>
      </c>
      <c r="G220" s="60" t="s">
        <v>427</v>
      </c>
      <c r="H220" s="67"/>
      <c r="I220" s="64">
        <f t="shared" si="7"/>
        <v>0</v>
      </c>
      <c r="J220" s="60"/>
    </row>
    <row r="221" spans="1:10">
      <c r="A221" s="57" t="s">
        <v>510</v>
      </c>
      <c r="B221" s="60" t="s">
        <v>511</v>
      </c>
      <c r="C221" s="60" t="s">
        <v>133</v>
      </c>
      <c r="D221" s="60" t="s">
        <v>512</v>
      </c>
      <c r="E221" s="60">
        <v>7.3</v>
      </c>
      <c r="F221" s="60" t="s">
        <v>55</v>
      </c>
      <c r="G221" s="60">
        <v>2</v>
      </c>
      <c r="H221" s="67"/>
      <c r="I221" s="64">
        <f t="shared" si="7"/>
        <v>0</v>
      </c>
      <c r="J221" s="60"/>
    </row>
    <row r="222" spans="1:10">
      <c r="A222" s="57" t="s">
        <v>513</v>
      </c>
      <c r="B222" s="60" t="s">
        <v>514</v>
      </c>
      <c r="C222" s="60" t="s">
        <v>174</v>
      </c>
      <c r="D222" s="60" t="s">
        <v>515</v>
      </c>
      <c r="E222" s="60" t="s">
        <v>477</v>
      </c>
      <c r="F222" s="60" t="s">
        <v>26</v>
      </c>
      <c r="G222" s="60" t="s">
        <v>427</v>
      </c>
      <c r="H222" s="67"/>
      <c r="I222" s="64">
        <f t="shared" si="7"/>
        <v>0</v>
      </c>
      <c r="J222" s="60"/>
    </row>
    <row r="223" spans="1:10">
      <c r="A223" s="57" t="s">
        <v>516</v>
      </c>
      <c r="B223" s="60" t="s">
        <v>517</v>
      </c>
      <c r="C223" s="60" t="s">
        <v>409</v>
      </c>
      <c r="D223" s="60" t="s">
        <v>518</v>
      </c>
      <c r="E223" s="60">
        <v>7.9</v>
      </c>
      <c r="F223" s="60" t="s">
        <v>26</v>
      </c>
      <c r="G223" s="60">
        <v>2</v>
      </c>
      <c r="H223" s="67"/>
      <c r="I223" s="64">
        <f t="shared" si="7"/>
        <v>0</v>
      </c>
      <c r="J223" s="60"/>
    </row>
    <row r="224" spans="1:10">
      <c r="A224" s="57" t="s">
        <v>519</v>
      </c>
      <c r="B224" s="60" t="s">
        <v>520</v>
      </c>
      <c r="C224" s="60" t="s">
        <v>409</v>
      </c>
      <c r="D224" s="60" t="s">
        <v>521</v>
      </c>
      <c r="E224" s="60">
        <v>10</v>
      </c>
      <c r="F224" s="60" t="s">
        <v>26</v>
      </c>
      <c r="G224" s="60">
        <v>2</v>
      </c>
      <c r="H224" s="67"/>
      <c r="I224" s="64">
        <f t="shared" si="7"/>
        <v>0</v>
      </c>
      <c r="J224" s="60"/>
    </row>
    <row r="225" ht="20" customHeight="1" spans="1:10">
      <c r="A225" s="57"/>
      <c r="B225" s="57" t="s">
        <v>422</v>
      </c>
      <c r="C225" s="57"/>
      <c r="D225" s="57"/>
      <c r="E225" s="57"/>
      <c r="F225" s="57"/>
      <c r="G225" s="57"/>
      <c r="H225" s="36"/>
      <c r="I225" s="66">
        <f>ROUND(SUM(I203:I224),20)</f>
        <v>0</v>
      </c>
      <c r="J225" s="57"/>
    </row>
    <row r="226" s="49" customFormat="1" ht="24" customHeight="1" spans="1:10">
      <c r="A226" s="58" t="s">
        <v>522</v>
      </c>
      <c r="B226" s="58" t="s">
        <v>523</v>
      </c>
      <c r="C226" s="58"/>
      <c r="D226" s="58"/>
      <c r="E226" s="58"/>
      <c r="F226" s="58"/>
      <c r="G226" s="58"/>
      <c r="H226" s="59"/>
      <c r="I226" s="63"/>
      <c r="J226" s="58"/>
    </row>
    <row r="227" ht="31" customHeight="1" spans="1:10">
      <c r="A227" s="57" t="s">
        <v>524</v>
      </c>
      <c r="B227" s="57" t="s">
        <v>14</v>
      </c>
      <c r="C227" s="57" t="s">
        <v>15</v>
      </c>
      <c r="D227" s="57" t="s">
        <v>16</v>
      </c>
      <c r="E227" s="57" t="s">
        <v>525</v>
      </c>
      <c r="F227" s="57" t="s">
        <v>18</v>
      </c>
      <c r="G227" s="57" t="s">
        <v>526</v>
      </c>
      <c r="H227" s="36" t="s">
        <v>527</v>
      </c>
      <c r="I227" s="62" t="s">
        <v>21</v>
      </c>
      <c r="J227" s="57" t="s">
        <v>4</v>
      </c>
    </row>
    <row r="228" ht="21" spans="1:10">
      <c r="A228" s="57" t="s">
        <v>457</v>
      </c>
      <c r="B228" s="57" t="s">
        <v>528</v>
      </c>
      <c r="C228" s="57" t="s">
        <v>24</v>
      </c>
      <c r="D228" s="57" t="s">
        <v>529</v>
      </c>
      <c r="E228" s="57">
        <v>108</v>
      </c>
      <c r="F228" s="57" t="s">
        <v>55</v>
      </c>
      <c r="G228" s="57" t="s">
        <v>427</v>
      </c>
      <c r="H228" s="36"/>
      <c r="I228" s="64">
        <f t="shared" ref="I228:I232" si="8">ROUND(H228*E228*G228,2)</f>
        <v>0</v>
      </c>
      <c r="J228" s="57"/>
    </row>
    <row r="229" spans="1:10">
      <c r="A229" s="57" t="s">
        <v>427</v>
      </c>
      <c r="B229" s="57" t="s">
        <v>530</v>
      </c>
      <c r="C229" s="57" t="s">
        <v>174</v>
      </c>
      <c r="D229" s="57" t="s">
        <v>531</v>
      </c>
      <c r="E229" s="57">
        <v>60</v>
      </c>
      <c r="F229" s="57" t="s">
        <v>55</v>
      </c>
      <c r="G229" s="57" t="s">
        <v>427</v>
      </c>
      <c r="H229" s="36"/>
      <c r="I229" s="64">
        <f t="shared" si="8"/>
        <v>0</v>
      </c>
      <c r="J229" s="57"/>
    </row>
    <row r="230" spans="1:10">
      <c r="A230" s="57" t="s">
        <v>462</v>
      </c>
      <c r="B230" s="57" t="s">
        <v>532</v>
      </c>
      <c r="C230" s="57" t="s">
        <v>174</v>
      </c>
      <c r="D230" s="57" t="s">
        <v>533</v>
      </c>
      <c r="E230" s="57">
        <v>60</v>
      </c>
      <c r="F230" s="57" t="s">
        <v>55</v>
      </c>
      <c r="G230" s="57" t="s">
        <v>427</v>
      </c>
      <c r="H230" s="36"/>
      <c r="I230" s="64">
        <f t="shared" si="8"/>
        <v>0</v>
      </c>
      <c r="J230" s="57"/>
    </row>
    <row r="231" spans="1:10">
      <c r="A231" s="57" t="s">
        <v>465</v>
      </c>
      <c r="B231" s="57" t="s">
        <v>534</v>
      </c>
      <c r="C231" s="57" t="s">
        <v>262</v>
      </c>
      <c r="D231" s="57" t="s">
        <v>535</v>
      </c>
      <c r="E231" s="57">
        <v>346</v>
      </c>
      <c r="F231" s="57" t="s">
        <v>55</v>
      </c>
      <c r="G231" s="57" t="s">
        <v>427</v>
      </c>
      <c r="H231" s="36"/>
      <c r="I231" s="64">
        <f t="shared" si="8"/>
        <v>0</v>
      </c>
      <c r="J231" s="57"/>
    </row>
    <row r="232" spans="1:10">
      <c r="A232" s="57">
        <v>5</v>
      </c>
      <c r="B232" s="57" t="s">
        <v>536</v>
      </c>
      <c r="C232" s="57" t="s">
        <v>271</v>
      </c>
      <c r="D232" s="57" t="s">
        <v>537</v>
      </c>
      <c r="E232" s="57">
        <v>63</v>
      </c>
      <c r="F232" s="57" t="s">
        <v>26</v>
      </c>
      <c r="G232" s="57" t="s">
        <v>427</v>
      </c>
      <c r="H232" s="36"/>
      <c r="I232" s="64">
        <f t="shared" si="8"/>
        <v>0</v>
      </c>
      <c r="J232" s="57"/>
    </row>
    <row r="233" ht="20" customHeight="1" spans="1:10">
      <c r="A233" s="57"/>
      <c r="B233" s="57" t="s">
        <v>422</v>
      </c>
      <c r="C233" s="57"/>
      <c r="D233" s="57"/>
      <c r="E233" s="57"/>
      <c r="F233" s="57"/>
      <c r="G233" s="57"/>
      <c r="H233" s="36"/>
      <c r="I233" s="66">
        <f>SUM(I228:I232)</f>
        <v>0</v>
      </c>
      <c r="J233" s="57"/>
    </row>
    <row r="234" ht="20" customHeight="1" spans="1:10">
      <c r="A234" s="58" t="s">
        <v>538</v>
      </c>
      <c r="B234" s="58"/>
      <c r="C234" s="58"/>
      <c r="D234" s="58"/>
      <c r="E234" s="58"/>
      <c r="F234" s="58"/>
      <c r="G234" s="58"/>
      <c r="H234" s="59"/>
      <c r="I234" s="69">
        <f>I233+I225+I201+I186</f>
        <v>0</v>
      </c>
      <c r="J234" s="70"/>
    </row>
  </sheetData>
  <sheetProtection password="CCFB" sheet="1" selectLockedCells="1" objects="1"/>
  <protectedRanges>
    <protectedRange password="CF7A" sqref="H4:H185 H188:H200 H203:H224 H228:H232" name="区域1" securityDescriptor="O:WDG:WDD:"/>
  </protectedRanges>
  <autoFilter ref="A2:J234">
    <extLst/>
  </autoFilter>
  <mergeCells count="10">
    <mergeCell ref="A1:J1"/>
    <mergeCell ref="B3:J3"/>
    <mergeCell ref="B186:H186"/>
    <mergeCell ref="B187:J187"/>
    <mergeCell ref="B201:H201"/>
    <mergeCell ref="B202:J202"/>
    <mergeCell ref="B225:H225"/>
    <mergeCell ref="B226:J226"/>
    <mergeCell ref="B233:H233"/>
    <mergeCell ref="A234:H234"/>
  </mergeCells>
  <printOptions horizontalCentered="1"/>
  <pageMargins left="0.393055555555556" right="0.393055555555556" top="0.472222222222222" bottom="0.275" header="0" footer="0"/>
  <pageSetup paperSize="9" orientation="landscape" horizontalDpi="600"/>
  <headerFooter/>
  <colBreaks count="1" manualBreakCount="1">
    <brk id="10" max="2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view="pageBreakPreview" zoomScale="115" zoomScaleNormal="145" workbookViewId="0">
      <pane ySplit="2" topLeftCell="A3" activePane="bottomLeft" state="frozen"/>
      <selection/>
      <selection pane="bottomLeft" activeCell="N3" sqref="N3"/>
    </sheetView>
  </sheetViews>
  <sheetFormatPr defaultColWidth="9" defaultRowHeight="13.5"/>
  <cols>
    <col min="1" max="1" width="5" customWidth="1"/>
    <col min="3" max="3" width="6.86666666666667" customWidth="1"/>
    <col min="4" max="4" width="9" customWidth="1"/>
    <col min="5" max="5" width="9" hidden="1" customWidth="1"/>
    <col min="6" max="6" width="9" customWidth="1"/>
    <col min="7" max="7" width="9" hidden="1" customWidth="1"/>
    <col min="8" max="8" width="9" customWidth="1"/>
    <col min="11" max="11" width="11.0833333333333" customWidth="1"/>
    <col min="14" max="14" width="9" style="32"/>
    <col min="15" max="15" width="12.875"/>
    <col min="16" max="16" width="13.75" customWidth="1"/>
  </cols>
  <sheetData>
    <row r="1" ht="24" customHeight="1" spans="1:16">
      <c r="A1" s="33" t="s">
        <v>539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ht="24" customHeight="1" spans="1:16">
      <c r="A2" s="34" t="s">
        <v>1</v>
      </c>
      <c r="B2" s="35" t="s">
        <v>14</v>
      </c>
      <c r="C2" s="35" t="s">
        <v>15</v>
      </c>
      <c r="D2" s="35" t="s">
        <v>540</v>
      </c>
      <c r="E2" s="35" t="s">
        <v>16</v>
      </c>
      <c r="F2" s="35" t="s">
        <v>541</v>
      </c>
      <c r="G2" s="35" t="s">
        <v>542</v>
      </c>
      <c r="H2" s="35" t="s">
        <v>525</v>
      </c>
      <c r="I2" s="35" t="s">
        <v>18</v>
      </c>
      <c r="J2" s="35" t="s">
        <v>543</v>
      </c>
      <c r="K2" s="35" t="s">
        <v>544</v>
      </c>
      <c r="L2" s="35" t="s">
        <v>545</v>
      </c>
      <c r="M2" s="35" t="s">
        <v>546</v>
      </c>
      <c r="N2" s="34" t="s">
        <v>547</v>
      </c>
      <c r="O2" s="35" t="s">
        <v>21</v>
      </c>
      <c r="P2" s="35" t="s">
        <v>4</v>
      </c>
    </row>
    <row r="3" ht="49" customHeight="1" spans="1:16">
      <c r="A3" s="36">
        <v>1</v>
      </c>
      <c r="B3" s="37" t="s">
        <v>548</v>
      </c>
      <c r="C3" s="38" t="s">
        <v>133</v>
      </c>
      <c r="D3" s="37" t="s">
        <v>549</v>
      </c>
      <c r="E3" s="35"/>
      <c r="F3" s="37" t="s">
        <v>550</v>
      </c>
      <c r="G3" s="35"/>
      <c r="H3" s="37">
        <v>2012.5</v>
      </c>
      <c r="I3" s="37" t="s">
        <v>551</v>
      </c>
      <c r="J3" s="37" t="s">
        <v>552</v>
      </c>
      <c r="K3" s="35" t="s">
        <v>553</v>
      </c>
      <c r="L3" s="35" t="s">
        <v>554</v>
      </c>
      <c r="M3" s="35" t="s">
        <v>555</v>
      </c>
      <c r="N3" s="43"/>
      <c r="O3" s="44">
        <f>ROUND(L3*N3,2)</f>
        <v>0</v>
      </c>
      <c r="P3" s="35" t="s">
        <v>556</v>
      </c>
    </row>
    <row r="4" ht="26" customHeight="1" spans="1:18">
      <c r="A4" s="36"/>
      <c r="B4" s="37"/>
      <c r="C4" s="38"/>
      <c r="D4" s="37"/>
      <c r="E4" s="39" t="s">
        <v>557</v>
      </c>
      <c r="F4" s="37"/>
      <c r="G4" s="39" t="s">
        <v>558</v>
      </c>
      <c r="H4" s="37"/>
      <c r="I4" s="37"/>
      <c r="J4" s="37"/>
      <c r="K4" s="35" t="s">
        <v>559</v>
      </c>
      <c r="L4" s="35" t="s">
        <v>560</v>
      </c>
      <c r="M4" s="35" t="s">
        <v>561</v>
      </c>
      <c r="N4" s="43"/>
      <c r="O4" s="44">
        <f t="shared" ref="O4:O20" si="0">ROUND(L4*N4,2)</f>
        <v>0</v>
      </c>
      <c r="P4" s="45"/>
      <c r="R4" s="48"/>
    </row>
    <row r="5" ht="33" customHeight="1" spans="1:16">
      <c r="A5" s="36"/>
      <c r="B5" s="37"/>
      <c r="C5" s="38"/>
      <c r="D5" s="37"/>
      <c r="E5" s="39"/>
      <c r="F5" s="37"/>
      <c r="G5" s="39"/>
      <c r="H5" s="37"/>
      <c r="I5" s="37"/>
      <c r="J5" s="37"/>
      <c r="K5" s="35" t="s">
        <v>562</v>
      </c>
      <c r="L5" s="35" t="s">
        <v>560</v>
      </c>
      <c r="M5" s="35" t="s">
        <v>561</v>
      </c>
      <c r="N5" s="43"/>
      <c r="O5" s="44">
        <f t="shared" si="0"/>
        <v>0</v>
      </c>
      <c r="P5" s="35"/>
    </row>
    <row r="6" ht="33" customHeight="1" spans="1:16">
      <c r="A6" s="36"/>
      <c r="B6" s="37"/>
      <c r="C6" s="38"/>
      <c r="D6" s="37"/>
      <c r="E6" s="39"/>
      <c r="F6" s="37"/>
      <c r="G6" s="39"/>
      <c r="H6" s="37"/>
      <c r="I6" s="37"/>
      <c r="J6" s="37"/>
      <c r="K6" s="35" t="s">
        <v>563</v>
      </c>
      <c r="L6" s="46">
        <f>L7*3</f>
        <v>12</v>
      </c>
      <c r="M6" s="35" t="s">
        <v>564</v>
      </c>
      <c r="N6" s="43"/>
      <c r="O6" s="44">
        <f t="shared" si="0"/>
        <v>0</v>
      </c>
      <c r="P6" s="35"/>
    </row>
    <row r="7" ht="33" customHeight="1" spans="1:16">
      <c r="A7" s="36"/>
      <c r="B7" s="37"/>
      <c r="C7" s="38"/>
      <c r="D7" s="37"/>
      <c r="E7" s="39"/>
      <c r="F7" s="37"/>
      <c r="G7" s="39"/>
      <c r="H7" s="37"/>
      <c r="I7" s="37"/>
      <c r="J7" s="37"/>
      <c r="K7" s="35" t="s">
        <v>565</v>
      </c>
      <c r="L7" s="35" t="s">
        <v>465</v>
      </c>
      <c r="M7" s="35" t="s">
        <v>566</v>
      </c>
      <c r="N7" s="43"/>
      <c r="O7" s="44">
        <f t="shared" si="0"/>
        <v>0</v>
      </c>
      <c r="P7" s="35"/>
    </row>
    <row r="8" ht="33" customHeight="1" spans="1:16">
      <c r="A8" s="36"/>
      <c r="B8" s="37"/>
      <c r="C8" s="38"/>
      <c r="D8" s="37"/>
      <c r="E8" s="39"/>
      <c r="F8" s="37"/>
      <c r="G8" s="39"/>
      <c r="H8" s="37"/>
      <c r="I8" s="37"/>
      <c r="J8" s="37"/>
      <c r="K8" s="35" t="s">
        <v>567</v>
      </c>
      <c r="L8" s="35" t="s">
        <v>465</v>
      </c>
      <c r="M8" s="35" t="s">
        <v>566</v>
      </c>
      <c r="N8" s="43"/>
      <c r="O8" s="44">
        <f t="shared" si="0"/>
        <v>0</v>
      </c>
      <c r="P8" s="35"/>
    </row>
    <row r="9" ht="51" customHeight="1" spans="1:16">
      <c r="A9" s="36">
        <v>2</v>
      </c>
      <c r="B9" s="37" t="s">
        <v>568</v>
      </c>
      <c r="C9" s="37" t="s">
        <v>271</v>
      </c>
      <c r="D9" s="37" t="s">
        <v>549</v>
      </c>
      <c r="E9" s="37"/>
      <c r="F9" s="37" t="s">
        <v>550</v>
      </c>
      <c r="G9" s="37"/>
      <c r="H9" s="37">
        <v>1102.94</v>
      </c>
      <c r="I9" s="37" t="s">
        <v>569</v>
      </c>
      <c r="J9" s="37" t="s">
        <v>552</v>
      </c>
      <c r="K9" s="35" t="s">
        <v>553</v>
      </c>
      <c r="L9" s="46">
        <f>1102.94*2</f>
        <v>2205.88</v>
      </c>
      <c r="M9" s="35" t="s">
        <v>555</v>
      </c>
      <c r="N9" s="43"/>
      <c r="O9" s="44">
        <f t="shared" si="0"/>
        <v>0</v>
      </c>
      <c r="P9" s="35" t="s">
        <v>556</v>
      </c>
    </row>
    <row r="10" ht="28" customHeight="1" spans="1:16">
      <c r="A10" s="36"/>
      <c r="B10" s="37"/>
      <c r="C10" s="37"/>
      <c r="D10" s="37"/>
      <c r="E10" s="37" t="s">
        <v>570</v>
      </c>
      <c r="F10" s="37"/>
      <c r="G10" s="37" t="s">
        <v>571</v>
      </c>
      <c r="H10" s="37"/>
      <c r="I10" s="37"/>
      <c r="J10" s="37"/>
      <c r="K10" s="35" t="s">
        <v>559</v>
      </c>
      <c r="L10" s="35" t="s">
        <v>572</v>
      </c>
      <c r="M10" s="35" t="s">
        <v>561</v>
      </c>
      <c r="N10" s="43"/>
      <c r="O10" s="44">
        <f t="shared" si="0"/>
        <v>0</v>
      </c>
      <c r="P10" s="45"/>
    </row>
    <row r="11" ht="30" customHeight="1" spans="1:16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5" t="s">
        <v>562</v>
      </c>
      <c r="L11" s="35" t="s">
        <v>572</v>
      </c>
      <c r="M11" s="35" t="s">
        <v>561</v>
      </c>
      <c r="N11" s="43"/>
      <c r="O11" s="44">
        <f t="shared" si="0"/>
        <v>0</v>
      </c>
      <c r="P11" s="35"/>
    </row>
    <row r="12" ht="30" customHeight="1" spans="1:16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5" t="s">
        <v>563</v>
      </c>
      <c r="L12" s="46">
        <f>L13*3</f>
        <v>12</v>
      </c>
      <c r="M12" s="35" t="s">
        <v>564</v>
      </c>
      <c r="N12" s="43"/>
      <c r="O12" s="44">
        <f t="shared" si="0"/>
        <v>0</v>
      </c>
      <c r="P12" s="35"/>
    </row>
    <row r="13" ht="30" customHeight="1" spans="1:16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5" t="s">
        <v>565</v>
      </c>
      <c r="L13" s="35" t="s">
        <v>465</v>
      </c>
      <c r="M13" s="35" t="s">
        <v>566</v>
      </c>
      <c r="N13" s="43"/>
      <c r="O13" s="44">
        <f t="shared" si="0"/>
        <v>0</v>
      </c>
      <c r="P13" s="35"/>
    </row>
    <row r="14" ht="30" customHeight="1" spans="1:16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5" t="s">
        <v>567</v>
      </c>
      <c r="L14" s="35" t="s">
        <v>465</v>
      </c>
      <c r="M14" s="35" t="s">
        <v>566</v>
      </c>
      <c r="N14" s="43"/>
      <c r="O14" s="44">
        <f t="shared" si="0"/>
        <v>0</v>
      </c>
      <c r="P14" s="35"/>
    </row>
    <row r="15" ht="47" customHeight="1" spans="1:16">
      <c r="A15" s="36">
        <v>3</v>
      </c>
      <c r="B15" s="37" t="s">
        <v>573</v>
      </c>
      <c r="C15" s="38" t="s">
        <v>271</v>
      </c>
      <c r="D15" s="37" t="s">
        <v>549</v>
      </c>
      <c r="E15" s="40"/>
      <c r="F15" s="37" t="s">
        <v>550</v>
      </c>
      <c r="G15" s="40"/>
      <c r="H15" s="37">
        <v>1347</v>
      </c>
      <c r="I15" s="37" t="s">
        <v>46</v>
      </c>
      <c r="J15" s="37" t="s">
        <v>552</v>
      </c>
      <c r="K15" s="35" t="s">
        <v>553</v>
      </c>
      <c r="L15" s="35" t="s">
        <v>574</v>
      </c>
      <c r="M15" s="35" t="s">
        <v>555</v>
      </c>
      <c r="N15" s="43"/>
      <c r="O15" s="44">
        <f t="shared" si="0"/>
        <v>0</v>
      </c>
      <c r="P15" s="35" t="s">
        <v>556</v>
      </c>
    </row>
    <row r="16" ht="27" customHeight="1" spans="1:16">
      <c r="A16" s="36"/>
      <c r="B16" s="37"/>
      <c r="C16" s="38"/>
      <c r="D16" s="37"/>
      <c r="E16" s="37" t="s">
        <v>575</v>
      </c>
      <c r="F16" s="37"/>
      <c r="G16" s="37" t="s">
        <v>576</v>
      </c>
      <c r="H16" s="37"/>
      <c r="I16" s="37"/>
      <c r="J16" s="37"/>
      <c r="K16" s="35" t="s">
        <v>559</v>
      </c>
      <c r="L16" s="35" t="s">
        <v>572</v>
      </c>
      <c r="M16" s="35" t="s">
        <v>561</v>
      </c>
      <c r="N16" s="43"/>
      <c r="O16" s="44">
        <f t="shared" si="0"/>
        <v>0</v>
      </c>
      <c r="P16" s="45"/>
    </row>
    <row r="17" ht="32" customHeight="1" spans="1:16">
      <c r="A17" s="36"/>
      <c r="B17" s="37"/>
      <c r="C17" s="38"/>
      <c r="D17" s="37"/>
      <c r="E17" s="37"/>
      <c r="F17" s="37"/>
      <c r="G17" s="37"/>
      <c r="H17" s="37"/>
      <c r="I17" s="37"/>
      <c r="J17" s="37"/>
      <c r="K17" s="35" t="s">
        <v>562</v>
      </c>
      <c r="L17" s="35" t="s">
        <v>572</v>
      </c>
      <c r="M17" s="35" t="s">
        <v>561</v>
      </c>
      <c r="N17" s="43"/>
      <c r="O17" s="44">
        <f t="shared" si="0"/>
        <v>0</v>
      </c>
      <c r="P17" s="35"/>
    </row>
    <row r="18" customFormat="1" ht="32" customHeight="1" spans="1:16">
      <c r="A18" s="36"/>
      <c r="B18" s="37"/>
      <c r="C18" s="38"/>
      <c r="D18" s="37"/>
      <c r="E18" s="37"/>
      <c r="F18" s="37"/>
      <c r="G18" s="37"/>
      <c r="H18" s="37"/>
      <c r="I18" s="37"/>
      <c r="J18" s="37"/>
      <c r="K18" s="35" t="s">
        <v>563</v>
      </c>
      <c r="L18" s="46">
        <f>L19*3</f>
        <v>6</v>
      </c>
      <c r="M18" s="35" t="s">
        <v>564</v>
      </c>
      <c r="N18" s="43"/>
      <c r="O18" s="44">
        <f t="shared" si="0"/>
        <v>0</v>
      </c>
      <c r="P18" s="35"/>
    </row>
    <row r="19" customFormat="1" ht="32" customHeight="1" spans="1:16">
      <c r="A19" s="36"/>
      <c r="B19" s="37"/>
      <c r="C19" s="38"/>
      <c r="D19" s="37"/>
      <c r="E19" s="37"/>
      <c r="F19" s="37"/>
      <c r="G19" s="37"/>
      <c r="H19" s="37"/>
      <c r="I19" s="37"/>
      <c r="J19" s="37"/>
      <c r="K19" s="35" t="s">
        <v>565</v>
      </c>
      <c r="L19" s="35" t="s">
        <v>427</v>
      </c>
      <c r="M19" s="35" t="s">
        <v>566</v>
      </c>
      <c r="N19" s="43"/>
      <c r="O19" s="44">
        <f t="shared" si="0"/>
        <v>0</v>
      </c>
      <c r="P19" s="35"/>
    </row>
    <row r="20" customFormat="1" ht="32" customHeight="1" spans="1:16">
      <c r="A20" s="36"/>
      <c r="B20" s="37"/>
      <c r="C20" s="38"/>
      <c r="D20" s="37"/>
      <c r="E20" s="37"/>
      <c r="F20" s="37"/>
      <c r="G20" s="37"/>
      <c r="H20" s="37"/>
      <c r="I20" s="37"/>
      <c r="J20" s="37"/>
      <c r="K20" s="35" t="s">
        <v>567</v>
      </c>
      <c r="L20" s="35" t="s">
        <v>427</v>
      </c>
      <c r="M20" s="35" t="s">
        <v>566</v>
      </c>
      <c r="N20" s="43"/>
      <c r="O20" s="44">
        <f t="shared" si="0"/>
        <v>0</v>
      </c>
      <c r="P20" s="35"/>
    </row>
    <row r="21" s="31" customFormat="1" ht="21" customHeight="1" spans="1:16">
      <c r="A21" s="41"/>
      <c r="B21" s="42" t="s">
        <v>12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7">
        <f>SUM(O3:O20)</f>
        <v>0</v>
      </c>
      <c r="P21" s="41"/>
    </row>
  </sheetData>
  <sheetProtection password="CCFB" sheet="1" objects="1"/>
  <protectedRanges>
    <protectedRange sqref="N3:N20" name="区域2" securityDescriptor="O:WDG:WDD:"/>
  </protectedRanges>
  <mergeCells count="28">
    <mergeCell ref="A1:P1"/>
    <mergeCell ref="B21:N21"/>
    <mergeCell ref="A3:A8"/>
    <mergeCell ref="A9:A14"/>
    <mergeCell ref="A15:A20"/>
    <mergeCell ref="B3:B8"/>
    <mergeCell ref="B9:B14"/>
    <mergeCell ref="B15:B20"/>
    <mergeCell ref="C3:C8"/>
    <mergeCell ref="C9:C14"/>
    <mergeCell ref="C15:C20"/>
    <mergeCell ref="D3:D8"/>
    <mergeCell ref="D9:D14"/>
    <mergeCell ref="D15:D20"/>
    <mergeCell ref="E9:E14"/>
    <mergeCell ref="F3:F8"/>
    <mergeCell ref="F9:F14"/>
    <mergeCell ref="F15:F20"/>
    <mergeCell ref="G9:G14"/>
    <mergeCell ref="H3:H8"/>
    <mergeCell ref="H9:H14"/>
    <mergeCell ref="H15:H20"/>
    <mergeCell ref="I3:I8"/>
    <mergeCell ref="I9:I14"/>
    <mergeCell ref="I15:I20"/>
    <mergeCell ref="J3:J8"/>
    <mergeCell ref="J9:J14"/>
    <mergeCell ref="J15:J20"/>
  </mergeCells>
  <printOptions horizontalCentered="1"/>
  <pageMargins left="0.393055555555556" right="0.432638888888889" top="1" bottom="1.33819444444444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view="pageBreakPreview" zoomScaleNormal="100" topLeftCell="A20" workbookViewId="0">
      <selection activeCell="B21" sqref="B21:B22"/>
    </sheetView>
  </sheetViews>
  <sheetFormatPr defaultColWidth="9" defaultRowHeight="13.5"/>
  <cols>
    <col min="1" max="1" width="9" style="1"/>
    <col min="2" max="2" width="19.125" style="1" customWidth="1"/>
    <col min="3" max="3" width="17.875" style="1" customWidth="1"/>
    <col min="4" max="4" width="9" style="1" hidden="1" customWidth="1"/>
    <col min="5" max="5" width="19.5" style="1" customWidth="1"/>
    <col min="6" max="6" width="14.125" style="1" hidden="1" customWidth="1"/>
    <col min="7" max="7" width="15.25" style="1" customWidth="1"/>
    <col min="8" max="8" width="14.375" style="4" customWidth="1"/>
    <col min="9" max="9" width="15.25" style="1" customWidth="1"/>
    <col min="10" max="10" width="14.875" style="1" customWidth="1"/>
    <col min="11" max="12" width="9" style="1" hidden="1" customWidth="1"/>
    <col min="13" max="13" width="10.25" style="1" hidden="1" customWidth="1"/>
    <col min="14" max="15" width="9" style="1" hidden="1" customWidth="1"/>
    <col min="16" max="16384" width="9" style="1"/>
  </cols>
  <sheetData>
    <row r="1" s="1" customFormat="1" ht="35" customHeight="1" spans="1:15">
      <c r="A1" s="5" t="s">
        <v>577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5"/>
      <c r="N1" s="5"/>
      <c r="O1" s="5"/>
    </row>
    <row r="2" s="1" customFormat="1" ht="34" customHeight="1" spans="1:15">
      <c r="A2" s="7" t="s">
        <v>1</v>
      </c>
      <c r="B2" s="7" t="s">
        <v>578</v>
      </c>
      <c r="C2" s="7" t="s">
        <v>579</v>
      </c>
      <c r="D2" s="7" t="s">
        <v>580</v>
      </c>
      <c r="E2" s="7" t="s">
        <v>581</v>
      </c>
      <c r="F2" s="7" t="s">
        <v>582</v>
      </c>
      <c r="G2" s="8" t="s">
        <v>583</v>
      </c>
      <c r="H2" s="9" t="s">
        <v>547</v>
      </c>
      <c r="I2" s="12" t="s">
        <v>21</v>
      </c>
      <c r="J2" s="12" t="s">
        <v>4</v>
      </c>
      <c r="K2" s="7" t="s">
        <v>584</v>
      </c>
      <c r="L2" s="7" t="s">
        <v>585</v>
      </c>
      <c r="M2" s="7" t="s">
        <v>12</v>
      </c>
      <c r="N2" s="7" t="s">
        <v>4</v>
      </c>
      <c r="O2" s="7"/>
    </row>
    <row r="3" s="1" customFormat="1" ht="30" customHeight="1" spans="1:15">
      <c r="A3" s="7">
        <v>1</v>
      </c>
      <c r="B3" s="7" t="s">
        <v>586</v>
      </c>
      <c r="C3" s="7" t="s">
        <v>587</v>
      </c>
      <c r="D3" s="7" t="s">
        <v>588</v>
      </c>
      <c r="E3" s="7" t="s">
        <v>584</v>
      </c>
      <c r="F3" s="7">
        <v>4</v>
      </c>
      <c r="G3" s="7">
        <v>4</v>
      </c>
      <c r="H3" s="10"/>
      <c r="I3" s="24">
        <f>ROUND(H3*G3,2)</f>
        <v>0</v>
      </c>
      <c r="J3" s="7"/>
      <c r="K3" s="7"/>
      <c r="L3" s="7">
        <v>3100</v>
      </c>
      <c r="M3" s="7">
        <f>G3*H3+K3*L3</f>
        <v>0</v>
      </c>
      <c r="N3" s="25"/>
      <c r="O3" s="25"/>
    </row>
    <row r="4" s="1" customFormat="1" ht="30" customHeight="1" spans="1:15">
      <c r="A4" s="7">
        <v>2</v>
      </c>
      <c r="B4" s="7" t="s">
        <v>44</v>
      </c>
      <c r="C4" s="7" t="s">
        <v>587</v>
      </c>
      <c r="D4" s="7" t="s">
        <v>588</v>
      </c>
      <c r="E4" s="7" t="s">
        <v>584</v>
      </c>
      <c r="F4" s="7">
        <v>12</v>
      </c>
      <c r="G4" s="7">
        <v>12</v>
      </c>
      <c r="H4" s="10"/>
      <c r="I4" s="24">
        <f t="shared" ref="I4:I39" si="0">ROUND(H4*G4,2)</f>
        <v>0</v>
      </c>
      <c r="J4" s="7"/>
      <c r="K4" s="7">
        <v>12</v>
      </c>
      <c r="L4" s="7">
        <v>3100</v>
      </c>
      <c r="M4" s="7">
        <f t="shared" ref="M3:M38" si="1">G4*H4+K4*L4</f>
        <v>37200</v>
      </c>
      <c r="N4" s="25"/>
      <c r="O4" s="25"/>
    </row>
    <row r="5" s="1" customFormat="1" ht="30" customHeight="1" spans="1:15">
      <c r="A5" s="11">
        <v>3</v>
      </c>
      <c r="B5" s="7" t="s">
        <v>81</v>
      </c>
      <c r="C5" s="7" t="s">
        <v>587</v>
      </c>
      <c r="D5" s="7" t="s">
        <v>589</v>
      </c>
      <c r="E5" s="12" t="s">
        <v>590</v>
      </c>
      <c r="F5" s="7">
        <v>10</v>
      </c>
      <c r="G5" s="7">
        <v>10</v>
      </c>
      <c r="H5" s="10"/>
      <c r="I5" s="24">
        <f t="shared" si="0"/>
        <v>0</v>
      </c>
      <c r="J5" s="7"/>
      <c r="K5" s="7">
        <v>0</v>
      </c>
      <c r="L5" s="7">
        <v>3100</v>
      </c>
      <c r="M5" s="7">
        <f t="shared" si="1"/>
        <v>0</v>
      </c>
      <c r="N5" s="25"/>
      <c r="O5" s="25"/>
    </row>
    <row r="6" s="1" customFormat="1" ht="30" customHeight="1" spans="1:15">
      <c r="A6" s="13"/>
      <c r="B6" s="7"/>
      <c r="C6" s="7"/>
      <c r="D6" s="7"/>
      <c r="E6" s="7" t="s">
        <v>584</v>
      </c>
      <c r="F6" s="7">
        <v>12</v>
      </c>
      <c r="G6" s="7">
        <v>12</v>
      </c>
      <c r="H6" s="10"/>
      <c r="I6" s="24">
        <f t="shared" si="0"/>
        <v>0</v>
      </c>
      <c r="J6" s="7"/>
      <c r="K6" s="7">
        <v>12</v>
      </c>
      <c r="L6" s="7">
        <v>3100</v>
      </c>
      <c r="M6" s="7">
        <f t="shared" si="1"/>
        <v>37200</v>
      </c>
      <c r="N6" s="25"/>
      <c r="O6" s="25"/>
    </row>
    <row r="7" s="1" customFormat="1" ht="30" customHeight="1" spans="1:15">
      <c r="A7" s="7">
        <v>4</v>
      </c>
      <c r="B7" s="7" t="s">
        <v>591</v>
      </c>
      <c r="C7" s="7" t="s">
        <v>587</v>
      </c>
      <c r="D7" s="7" t="s">
        <v>592</v>
      </c>
      <c r="E7" s="12" t="s">
        <v>590</v>
      </c>
      <c r="F7" s="7">
        <v>8</v>
      </c>
      <c r="G7" s="7">
        <v>8</v>
      </c>
      <c r="H7" s="10"/>
      <c r="I7" s="24">
        <f t="shared" si="0"/>
        <v>0</v>
      </c>
      <c r="J7" s="7"/>
      <c r="K7" s="7">
        <v>0</v>
      </c>
      <c r="L7" s="7">
        <v>3100</v>
      </c>
      <c r="M7" s="7">
        <f t="shared" si="1"/>
        <v>0</v>
      </c>
      <c r="N7" s="25"/>
      <c r="O7" s="25"/>
    </row>
    <row r="8" s="1" customFormat="1" ht="30" customHeight="1" spans="1:15">
      <c r="A8" s="11">
        <v>5</v>
      </c>
      <c r="B8" s="7" t="s">
        <v>548</v>
      </c>
      <c r="C8" s="14" t="s">
        <v>593</v>
      </c>
      <c r="D8" s="7" t="s">
        <v>588</v>
      </c>
      <c r="E8" s="7" t="s">
        <v>584</v>
      </c>
      <c r="F8" s="7">
        <v>29</v>
      </c>
      <c r="G8" s="7">
        <v>29</v>
      </c>
      <c r="H8" s="10"/>
      <c r="I8" s="24">
        <f t="shared" si="0"/>
        <v>0</v>
      </c>
      <c r="J8" s="7"/>
      <c r="K8" s="7">
        <v>29</v>
      </c>
      <c r="L8" s="7">
        <v>3100</v>
      </c>
      <c r="M8" s="7">
        <f t="shared" si="1"/>
        <v>89900</v>
      </c>
      <c r="N8" s="25"/>
      <c r="O8" s="25"/>
    </row>
    <row r="9" s="1" customFormat="1" ht="30" customHeight="1" spans="1:15">
      <c r="A9" s="13"/>
      <c r="B9" s="7"/>
      <c r="C9" s="14"/>
      <c r="D9" s="7"/>
      <c r="E9" s="7" t="s">
        <v>590</v>
      </c>
      <c r="F9" s="7">
        <v>14</v>
      </c>
      <c r="G9" s="7">
        <v>14</v>
      </c>
      <c r="H9" s="10"/>
      <c r="I9" s="24">
        <f t="shared" si="0"/>
        <v>0</v>
      </c>
      <c r="J9" s="7"/>
      <c r="K9" s="7">
        <v>0</v>
      </c>
      <c r="L9" s="7">
        <v>3100</v>
      </c>
      <c r="M9" s="7">
        <f t="shared" si="1"/>
        <v>0</v>
      </c>
      <c r="N9" s="25"/>
      <c r="O9" s="25"/>
    </row>
    <row r="10" s="1" customFormat="1" ht="30" customHeight="1" spans="1:15">
      <c r="A10" s="11">
        <v>6</v>
      </c>
      <c r="B10" s="7" t="s">
        <v>147</v>
      </c>
      <c r="C10" s="14" t="s">
        <v>593</v>
      </c>
      <c r="D10" s="7" t="s">
        <v>588</v>
      </c>
      <c r="E10" s="7" t="s">
        <v>584</v>
      </c>
      <c r="F10" s="7">
        <v>30</v>
      </c>
      <c r="G10" s="7">
        <v>30</v>
      </c>
      <c r="H10" s="10"/>
      <c r="I10" s="24">
        <f t="shared" si="0"/>
        <v>0</v>
      </c>
      <c r="J10" s="7"/>
      <c r="K10" s="7">
        <v>29</v>
      </c>
      <c r="L10" s="7">
        <v>3100</v>
      </c>
      <c r="M10" s="7">
        <f t="shared" si="1"/>
        <v>89900</v>
      </c>
      <c r="N10" s="25"/>
      <c r="O10" s="25"/>
    </row>
    <row r="11" s="1" customFormat="1" ht="30" customHeight="1" spans="1:15">
      <c r="A11" s="13"/>
      <c r="B11" s="7"/>
      <c r="C11" s="14"/>
      <c r="D11" s="7"/>
      <c r="E11" s="12" t="s">
        <v>590</v>
      </c>
      <c r="F11" s="7">
        <v>14</v>
      </c>
      <c r="G11" s="7">
        <v>14</v>
      </c>
      <c r="H11" s="10"/>
      <c r="I11" s="24">
        <f t="shared" si="0"/>
        <v>0</v>
      </c>
      <c r="J11" s="7"/>
      <c r="K11" s="7">
        <v>0</v>
      </c>
      <c r="L11" s="7">
        <v>3100</v>
      </c>
      <c r="M11" s="7">
        <f t="shared" si="1"/>
        <v>0</v>
      </c>
      <c r="N11" s="25"/>
      <c r="O11" s="25"/>
    </row>
    <row r="12" s="1" customFormat="1" ht="30" customHeight="1" spans="1:15">
      <c r="A12" s="11">
        <v>7</v>
      </c>
      <c r="B12" s="7" t="s">
        <v>594</v>
      </c>
      <c r="C12" s="14" t="s">
        <v>595</v>
      </c>
      <c r="D12" s="7" t="s">
        <v>596</v>
      </c>
      <c r="E12" s="7" t="s">
        <v>584</v>
      </c>
      <c r="F12" s="7">
        <v>12</v>
      </c>
      <c r="G12" s="7">
        <v>12</v>
      </c>
      <c r="H12" s="10"/>
      <c r="I12" s="24">
        <f t="shared" si="0"/>
        <v>0</v>
      </c>
      <c r="J12" s="7"/>
      <c r="K12" s="7">
        <v>12</v>
      </c>
      <c r="L12" s="7">
        <v>3100</v>
      </c>
      <c r="M12" s="7">
        <f t="shared" si="1"/>
        <v>37200</v>
      </c>
      <c r="N12" s="25"/>
      <c r="O12" s="25"/>
    </row>
    <row r="13" s="1" customFormat="1" ht="30" customHeight="1" spans="1:15">
      <c r="A13" s="13"/>
      <c r="B13" s="7"/>
      <c r="C13" s="14"/>
      <c r="D13" s="7"/>
      <c r="E13" s="12" t="s">
        <v>590</v>
      </c>
      <c r="F13" s="7">
        <v>1</v>
      </c>
      <c r="G13" s="7">
        <v>1</v>
      </c>
      <c r="H13" s="10"/>
      <c r="I13" s="24">
        <f t="shared" si="0"/>
        <v>0</v>
      </c>
      <c r="J13" s="7"/>
      <c r="K13" s="7">
        <v>0</v>
      </c>
      <c r="L13" s="7">
        <v>3100</v>
      </c>
      <c r="M13" s="7">
        <f t="shared" si="1"/>
        <v>0</v>
      </c>
      <c r="N13" s="25"/>
      <c r="O13" s="25"/>
    </row>
    <row r="14" s="1" customFormat="1" ht="30" customHeight="1" spans="1:15">
      <c r="A14" s="11">
        <v>8</v>
      </c>
      <c r="B14" s="7" t="s">
        <v>212</v>
      </c>
      <c r="C14" s="14" t="s">
        <v>595</v>
      </c>
      <c r="D14" s="7" t="s">
        <v>597</v>
      </c>
      <c r="E14" s="12" t="s">
        <v>590</v>
      </c>
      <c r="F14" s="7">
        <v>4</v>
      </c>
      <c r="G14" s="7">
        <v>4</v>
      </c>
      <c r="H14" s="10"/>
      <c r="I14" s="24">
        <f t="shared" si="0"/>
        <v>0</v>
      </c>
      <c r="J14" s="7"/>
      <c r="K14" s="7">
        <v>0</v>
      </c>
      <c r="L14" s="7">
        <v>3100</v>
      </c>
      <c r="M14" s="7">
        <f t="shared" si="1"/>
        <v>0</v>
      </c>
      <c r="N14" s="25"/>
      <c r="O14" s="25"/>
    </row>
    <row r="15" s="1" customFormat="1" ht="30" customHeight="1" spans="1:15">
      <c r="A15" s="13"/>
      <c r="B15" s="7"/>
      <c r="C15" s="14"/>
      <c r="D15" s="7"/>
      <c r="E15" s="7" t="s">
        <v>584</v>
      </c>
      <c r="F15" s="7">
        <v>32</v>
      </c>
      <c r="G15" s="7">
        <v>32</v>
      </c>
      <c r="H15" s="10"/>
      <c r="I15" s="24">
        <f t="shared" si="0"/>
        <v>0</v>
      </c>
      <c r="J15" s="7"/>
      <c r="K15" s="7">
        <v>32</v>
      </c>
      <c r="L15" s="7">
        <v>3100</v>
      </c>
      <c r="M15" s="7">
        <f t="shared" si="1"/>
        <v>99200</v>
      </c>
      <c r="N15" s="25"/>
      <c r="O15" s="25"/>
    </row>
    <row r="16" s="1" customFormat="1" ht="30" customHeight="1" spans="1:15">
      <c r="A16" s="7">
        <v>9</v>
      </c>
      <c r="B16" s="7" t="s">
        <v>249</v>
      </c>
      <c r="C16" s="14" t="s">
        <v>595</v>
      </c>
      <c r="D16" s="7" t="s">
        <v>596</v>
      </c>
      <c r="E16" s="12" t="s">
        <v>590</v>
      </c>
      <c r="F16" s="7">
        <v>40</v>
      </c>
      <c r="G16" s="7">
        <v>40</v>
      </c>
      <c r="H16" s="10"/>
      <c r="I16" s="24">
        <f t="shared" si="0"/>
        <v>0</v>
      </c>
      <c r="J16" s="7"/>
      <c r="K16" s="7">
        <v>0</v>
      </c>
      <c r="L16" s="7">
        <v>3100</v>
      </c>
      <c r="M16" s="7">
        <f t="shared" si="1"/>
        <v>0</v>
      </c>
      <c r="N16" s="25"/>
      <c r="O16" s="25"/>
    </row>
    <row r="17" s="1" customFormat="1" ht="30" customHeight="1" spans="1:15">
      <c r="A17" s="11">
        <v>10</v>
      </c>
      <c r="B17" s="7" t="s">
        <v>261</v>
      </c>
      <c r="C17" s="14" t="s">
        <v>598</v>
      </c>
      <c r="D17" s="7" t="s">
        <v>588</v>
      </c>
      <c r="E17" s="12" t="s">
        <v>590</v>
      </c>
      <c r="F17" s="7">
        <v>13</v>
      </c>
      <c r="G17" s="7">
        <v>13</v>
      </c>
      <c r="H17" s="10"/>
      <c r="I17" s="24">
        <f t="shared" si="0"/>
        <v>0</v>
      </c>
      <c r="J17" s="7"/>
      <c r="K17" s="7">
        <v>0</v>
      </c>
      <c r="L17" s="7">
        <v>3100</v>
      </c>
      <c r="M17" s="7">
        <f t="shared" si="1"/>
        <v>0</v>
      </c>
      <c r="N17" s="25"/>
      <c r="O17" s="25"/>
    </row>
    <row r="18" s="1" customFormat="1" ht="30" customHeight="1" spans="1:15">
      <c r="A18" s="13"/>
      <c r="B18" s="7"/>
      <c r="C18" s="14"/>
      <c r="D18" s="7"/>
      <c r="E18" s="8" t="s">
        <v>584</v>
      </c>
      <c r="F18" s="7">
        <v>11</v>
      </c>
      <c r="G18" s="7">
        <v>11</v>
      </c>
      <c r="H18" s="10"/>
      <c r="I18" s="24">
        <f t="shared" si="0"/>
        <v>0</v>
      </c>
      <c r="J18" s="7"/>
      <c r="K18" s="7">
        <v>7</v>
      </c>
      <c r="L18" s="7">
        <v>3100</v>
      </c>
      <c r="M18" s="7">
        <f t="shared" si="1"/>
        <v>21700</v>
      </c>
      <c r="N18" s="25"/>
      <c r="O18" s="25"/>
    </row>
    <row r="19" s="1" customFormat="1" ht="30" customHeight="1" spans="1:15">
      <c r="A19" s="7">
        <v>11</v>
      </c>
      <c r="B19" s="7" t="s">
        <v>599</v>
      </c>
      <c r="C19" s="14" t="s">
        <v>600</v>
      </c>
      <c r="D19" s="7" t="s">
        <v>597</v>
      </c>
      <c r="E19" s="8" t="s">
        <v>584</v>
      </c>
      <c r="F19" s="7">
        <v>12</v>
      </c>
      <c r="G19" s="7">
        <v>12</v>
      </c>
      <c r="H19" s="10"/>
      <c r="I19" s="24">
        <f t="shared" si="0"/>
        <v>0</v>
      </c>
      <c r="J19" s="7"/>
      <c r="K19" s="7">
        <v>12</v>
      </c>
      <c r="L19" s="7">
        <v>3100</v>
      </c>
      <c r="M19" s="7">
        <f t="shared" si="1"/>
        <v>37200</v>
      </c>
      <c r="N19" s="25"/>
      <c r="O19" s="25"/>
    </row>
    <row r="20" s="1" customFormat="1" ht="30" customHeight="1" spans="1:15">
      <c r="A20" s="7">
        <v>12</v>
      </c>
      <c r="B20" s="15" t="s">
        <v>601</v>
      </c>
      <c r="C20" s="14" t="s">
        <v>600</v>
      </c>
      <c r="D20" s="7" t="s">
        <v>596</v>
      </c>
      <c r="E20" s="12" t="s">
        <v>590</v>
      </c>
      <c r="F20" s="7">
        <v>4</v>
      </c>
      <c r="G20" s="7">
        <v>4</v>
      </c>
      <c r="H20" s="10"/>
      <c r="I20" s="24">
        <f t="shared" si="0"/>
        <v>0</v>
      </c>
      <c r="J20" s="7"/>
      <c r="K20" s="7">
        <v>0</v>
      </c>
      <c r="L20" s="7">
        <v>3100</v>
      </c>
      <c r="M20" s="7">
        <f t="shared" si="1"/>
        <v>0</v>
      </c>
      <c r="N20" s="25"/>
      <c r="O20" s="25"/>
    </row>
    <row r="21" s="1" customFormat="1" ht="30" customHeight="1" spans="1:15">
      <c r="A21" s="11">
        <v>13</v>
      </c>
      <c r="B21" s="15" t="s">
        <v>573</v>
      </c>
      <c r="C21" s="14" t="s">
        <v>600</v>
      </c>
      <c r="D21" s="7" t="s">
        <v>596</v>
      </c>
      <c r="E21" s="8" t="s">
        <v>584</v>
      </c>
      <c r="F21" s="7">
        <v>12</v>
      </c>
      <c r="G21" s="7">
        <v>12</v>
      </c>
      <c r="H21" s="10"/>
      <c r="I21" s="24">
        <f t="shared" si="0"/>
        <v>0</v>
      </c>
      <c r="J21" s="7"/>
      <c r="K21" s="7">
        <v>12</v>
      </c>
      <c r="L21" s="7">
        <v>3100</v>
      </c>
      <c r="M21" s="7">
        <f t="shared" si="1"/>
        <v>37200</v>
      </c>
      <c r="N21" s="25"/>
      <c r="O21" s="25"/>
    </row>
    <row r="22" s="1" customFormat="1" ht="30" customHeight="1" spans="1:15">
      <c r="A22" s="13"/>
      <c r="B22" s="15"/>
      <c r="C22" s="14"/>
      <c r="D22" s="7"/>
      <c r="E22" s="12" t="s">
        <v>590</v>
      </c>
      <c r="F22" s="7">
        <v>2</v>
      </c>
      <c r="G22" s="7">
        <v>2</v>
      </c>
      <c r="H22" s="10"/>
      <c r="I22" s="24">
        <f t="shared" si="0"/>
        <v>0</v>
      </c>
      <c r="J22" s="7"/>
      <c r="K22" s="12">
        <v>0</v>
      </c>
      <c r="L22" s="7">
        <v>3100</v>
      </c>
      <c r="M22" s="7">
        <f t="shared" si="1"/>
        <v>0</v>
      </c>
      <c r="N22" s="25"/>
      <c r="O22" s="25"/>
    </row>
    <row r="23" s="1" customFormat="1" ht="30" customHeight="1" spans="1:15">
      <c r="A23" s="7">
        <v>14</v>
      </c>
      <c r="B23" s="7" t="s">
        <v>285</v>
      </c>
      <c r="C23" s="14" t="s">
        <v>600</v>
      </c>
      <c r="D23" s="7" t="s">
        <v>592</v>
      </c>
      <c r="E23" s="12" t="s">
        <v>590</v>
      </c>
      <c r="F23" s="7">
        <v>35</v>
      </c>
      <c r="G23" s="7">
        <v>35</v>
      </c>
      <c r="H23" s="10"/>
      <c r="I23" s="24">
        <f t="shared" si="0"/>
        <v>0</v>
      </c>
      <c r="J23" s="7"/>
      <c r="K23" s="7">
        <v>0</v>
      </c>
      <c r="L23" s="7">
        <v>3100</v>
      </c>
      <c r="M23" s="7">
        <f t="shared" si="1"/>
        <v>0</v>
      </c>
      <c r="N23" s="25"/>
      <c r="O23" s="25"/>
    </row>
    <row r="24" s="1" customFormat="1" ht="30" customHeight="1" spans="1:15">
      <c r="A24" s="7">
        <v>15</v>
      </c>
      <c r="B24" s="7" t="s">
        <v>602</v>
      </c>
      <c r="C24" s="14" t="s">
        <v>600</v>
      </c>
      <c r="D24" s="7" t="s">
        <v>592</v>
      </c>
      <c r="E24" s="12" t="s">
        <v>590</v>
      </c>
      <c r="F24" s="7">
        <v>8</v>
      </c>
      <c r="G24" s="7">
        <v>8</v>
      </c>
      <c r="H24" s="10"/>
      <c r="I24" s="24">
        <f t="shared" si="0"/>
        <v>0</v>
      </c>
      <c r="J24" s="7"/>
      <c r="K24" s="7">
        <v>0</v>
      </c>
      <c r="L24" s="7">
        <v>3100</v>
      </c>
      <c r="M24" s="7">
        <f t="shared" si="1"/>
        <v>0</v>
      </c>
      <c r="N24" s="25"/>
      <c r="O24" s="25"/>
    </row>
    <row r="25" s="1" customFormat="1" ht="30" customHeight="1" spans="1:15">
      <c r="A25" s="11">
        <v>16</v>
      </c>
      <c r="B25" s="7" t="s">
        <v>292</v>
      </c>
      <c r="C25" s="14" t="s">
        <v>603</v>
      </c>
      <c r="D25" s="7" t="s">
        <v>597</v>
      </c>
      <c r="E25" s="12" t="s">
        <v>590</v>
      </c>
      <c r="F25" s="7">
        <v>8</v>
      </c>
      <c r="G25" s="7">
        <v>8</v>
      </c>
      <c r="H25" s="10"/>
      <c r="I25" s="24">
        <f t="shared" si="0"/>
        <v>0</v>
      </c>
      <c r="J25" s="7"/>
      <c r="K25" s="7">
        <v>0</v>
      </c>
      <c r="L25" s="7">
        <v>3100</v>
      </c>
      <c r="M25" s="7">
        <f t="shared" si="1"/>
        <v>0</v>
      </c>
      <c r="N25" s="25"/>
      <c r="O25" s="25"/>
    </row>
    <row r="26" s="1" customFormat="1" ht="30" customHeight="1" spans="1:15">
      <c r="A26" s="13"/>
      <c r="B26" s="7"/>
      <c r="C26" s="14"/>
      <c r="D26" s="7"/>
      <c r="E26" s="7" t="s">
        <v>584</v>
      </c>
      <c r="F26" s="7">
        <v>20</v>
      </c>
      <c r="G26" s="7">
        <v>20</v>
      </c>
      <c r="H26" s="10"/>
      <c r="I26" s="24">
        <f t="shared" si="0"/>
        <v>0</v>
      </c>
      <c r="J26" s="7"/>
      <c r="K26" s="7">
        <v>20</v>
      </c>
      <c r="L26" s="7">
        <v>3100</v>
      </c>
      <c r="M26" s="7">
        <f t="shared" si="1"/>
        <v>62000</v>
      </c>
      <c r="N26" s="25"/>
      <c r="O26" s="25"/>
    </row>
    <row r="27" s="1" customFormat="1" ht="30" customHeight="1" spans="1:15">
      <c r="A27" s="11">
        <v>17</v>
      </c>
      <c r="B27" s="7" t="s">
        <v>304</v>
      </c>
      <c r="C27" s="16" t="s">
        <v>603</v>
      </c>
      <c r="D27" s="7" t="s">
        <v>597</v>
      </c>
      <c r="E27" s="7" t="s">
        <v>584</v>
      </c>
      <c r="F27" s="7">
        <v>16</v>
      </c>
      <c r="G27" s="7">
        <v>16</v>
      </c>
      <c r="H27" s="10"/>
      <c r="I27" s="24">
        <f t="shared" si="0"/>
        <v>0</v>
      </c>
      <c r="J27" s="7"/>
      <c r="K27" s="7">
        <v>16</v>
      </c>
      <c r="L27" s="7">
        <v>3100</v>
      </c>
      <c r="M27" s="7">
        <f t="shared" si="1"/>
        <v>49600</v>
      </c>
      <c r="N27" s="25"/>
      <c r="O27" s="25"/>
    </row>
    <row r="28" s="1" customFormat="1" ht="30" customHeight="1" spans="1:15">
      <c r="A28" s="13"/>
      <c r="B28" s="7"/>
      <c r="C28" s="17"/>
      <c r="D28" s="7"/>
      <c r="E28" s="7" t="s">
        <v>604</v>
      </c>
      <c r="F28" s="7">
        <v>16</v>
      </c>
      <c r="G28" s="7">
        <v>16</v>
      </c>
      <c r="H28" s="10"/>
      <c r="I28" s="24">
        <f t="shared" si="0"/>
        <v>0</v>
      </c>
      <c r="J28" s="7"/>
      <c r="K28" s="7"/>
      <c r="L28" s="7"/>
      <c r="M28" s="7"/>
      <c r="N28" s="25"/>
      <c r="O28" s="25"/>
    </row>
    <row r="29" s="1" customFormat="1" ht="30" customHeight="1" spans="1:15">
      <c r="A29" s="7">
        <v>18</v>
      </c>
      <c r="B29" s="7" t="s">
        <v>306</v>
      </c>
      <c r="C29" s="14" t="s">
        <v>603</v>
      </c>
      <c r="D29" s="7" t="s">
        <v>597</v>
      </c>
      <c r="E29" s="7" t="s">
        <v>584</v>
      </c>
      <c r="F29" s="7">
        <v>4</v>
      </c>
      <c r="G29" s="7">
        <v>4</v>
      </c>
      <c r="H29" s="10"/>
      <c r="I29" s="24">
        <f t="shared" si="0"/>
        <v>0</v>
      </c>
      <c r="J29" s="7"/>
      <c r="K29" s="7">
        <v>20</v>
      </c>
      <c r="L29" s="7">
        <v>3100</v>
      </c>
      <c r="M29" s="7">
        <f t="shared" ref="M29:M39" si="2">G29*H29+K29*L29</f>
        <v>62000</v>
      </c>
      <c r="N29" s="25"/>
      <c r="O29" s="25"/>
    </row>
    <row r="30" s="1" customFormat="1" ht="30" customHeight="1" spans="1:15">
      <c r="A30" s="7">
        <v>19</v>
      </c>
      <c r="B30" s="7" t="s">
        <v>334</v>
      </c>
      <c r="C30" s="14" t="s">
        <v>603</v>
      </c>
      <c r="D30" s="7" t="s">
        <v>592</v>
      </c>
      <c r="E30" s="12" t="s">
        <v>590</v>
      </c>
      <c r="F30" s="7">
        <v>30</v>
      </c>
      <c r="G30" s="7">
        <v>30</v>
      </c>
      <c r="H30" s="10"/>
      <c r="I30" s="24">
        <f t="shared" si="0"/>
        <v>0</v>
      </c>
      <c r="J30" s="7"/>
      <c r="K30" s="26">
        <v>0</v>
      </c>
      <c r="L30" s="7">
        <v>3100</v>
      </c>
      <c r="M30" s="7">
        <f t="shared" si="2"/>
        <v>0</v>
      </c>
      <c r="N30" s="25"/>
      <c r="O30" s="25"/>
    </row>
    <row r="31" s="1" customFormat="1" ht="30" customHeight="1" spans="1:15">
      <c r="A31" s="11">
        <v>20</v>
      </c>
      <c r="B31" s="7" t="s">
        <v>382</v>
      </c>
      <c r="C31" s="14" t="s">
        <v>605</v>
      </c>
      <c r="D31" s="7" t="s">
        <v>597</v>
      </c>
      <c r="E31" s="18" t="s">
        <v>584</v>
      </c>
      <c r="F31" s="7">
        <v>1</v>
      </c>
      <c r="G31" s="7">
        <v>1</v>
      </c>
      <c r="H31" s="10"/>
      <c r="I31" s="24">
        <f t="shared" si="0"/>
        <v>0</v>
      </c>
      <c r="J31" s="7"/>
      <c r="K31" s="26">
        <v>1</v>
      </c>
      <c r="L31" s="7">
        <v>3100</v>
      </c>
      <c r="M31" s="7">
        <f t="shared" si="2"/>
        <v>3100</v>
      </c>
      <c r="N31" s="25"/>
      <c r="O31" s="25"/>
    </row>
    <row r="32" s="1" customFormat="1" ht="30" customHeight="1" spans="1:15">
      <c r="A32" s="13"/>
      <c r="B32" s="7"/>
      <c r="C32" s="14"/>
      <c r="D32" s="7"/>
      <c r="E32" s="18" t="s">
        <v>590</v>
      </c>
      <c r="F32" s="7">
        <v>15</v>
      </c>
      <c r="G32" s="7">
        <v>15</v>
      </c>
      <c r="H32" s="10"/>
      <c r="I32" s="24">
        <f t="shared" si="0"/>
        <v>0</v>
      </c>
      <c r="J32" s="7"/>
      <c r="K32" s="7">
        <v>0</v>
      </c>
      <c r="L32" s="7">
        <v>3100</v>
      </c>
      <c r="M32" s="7">
        <f t="shared" si="2"/>
        <v>0</v>
      </c>
      <c r="N32" s="25"/>
      <c r="O32" s="25"/>
    </row>
    <row r="33" s="1" customFormat="1" ht="30" customHeight="1" spans="1:15">
      <c r="A33" s="7">
        <v>21</v>
      </c>
      <c r="B33" s="7" t="s">
        <v>606</v>
      </c>
      <c r="C33" s="14" t="s">
        <v>607</v>
      </c>
      <c r="D33" s="7" t="s">
        <v>592</v>
      </c>
      <c r="E33" s="7" t="s">
        <v>584</v>
      </c>
      <c r="F33" s="7">
        <v>24</v>
      </c>
      <c r="G33" s="7">
        <v>24</v>
      </c>
      <c r="H33" s="10"/>
      <c r="I33" s="24">
        <f t="shared" si="0"/>
        <v>0</v>
      </c>
      <c r="J33" s="7"/>
      <c r="K33" s="7">
        <v>24</v>
      </c>
      <c r="L33" s="7">
        <v>3100</v>
      </c>
      <c r="M33" s="7">
        <f t="shared" si="2"/>
        <v>74400</v>
      </c>
      <c r="N33" s="25"/>
      <c r="O33" s="25"/>
    </row>
    <row r="34" s="2" customFormat="1" ht="30" customHeight="1" spans="1:15">
      <c r="A34" s="7">
        <v>22</v>
      </c>
      <c r="B34" s="7" t="s">
        <v>390</v>
      </c>
      <c r="C34" s="14" t="s">
        <v>608</v>
      </c>
      <c r="D34" s="7" t="s">
        <v>597</v>
      </c>
      <c r="E34" s="18" t="s">
        <v>584</v>
      </c>
      <c r="F34" s="7">
        <v>12</v>
      </c>
      <c r="G34" s="7">
        <v>12</v>
      </c>
      <c r="H34" s="10"/>
      <c r="I34" s="24">
        <f t="shared" si="0"/>
        <v>0</v>
      </c>
      <c r="J34" s="7"/>
      <c r="K34" s="7">
        <v>12</v>
      </c>
      <c r="L34" s="7">
        <v>3100</v>
      </c>
      <c r="M34" s="7">
        <f t="shared" si="2"/>
        <v>37200</v>
      </c>
      <c r="N34" s="25"/>
      <c r="O34" s="25"/>
    </row>
    <row r="35" s="1" customFormat="1" ht="30" customHeight="1" spans="1:15">
      <c r="A35" s="7">
        <v>23</v>
      </c>
      <c r="B35" s="7" t="s">
        <v>609</v>
      </c>
      <c r="C35" s="14" t="s">
        <v>610</v>
      </c>
      <c r="D35" s="7" t="s">
        <v>592</v>
      </c>
      <c r="E35" s="18" t="s">
        <v>590</v>
      </c>
      <c r="F35" s="7">
        <v>4</v>
      </c>
      <c r="G35" s="7">
        <v>4</v>
      </c>
      <c r="H35" s="10"/>
      <c r="I35" s="24">
        <f t="shared" si="0"/>
        <v>0</v>
      </c>
      <c r="J35" s="7"/>
      <c r="K35" s="7">
        <v>0</v>
      </c>
      <c r="L35" s="7">
        <v>3100</v>
      </c>
      <c r="M35" s="7">
        <f t="shared" si="2"/>
        <v>0</v>
      </c>
      <c r="N35" s="25"/>
      <c r="O35" s="25"/>
    </row>
    <row r="36" s="1" customFormat="1" ht="30" customHeight="1" spans="1:15">
      <c r="A36" s="7">
        <v>24</v>
      </c>
      <c r="B36" s="7" t="s">
        <v>611</v>
      </c>
      <c r="C36" s="14" t="s">
        <v>612</v>
      </c>
      <c r="D36" s="7" t="s">
        <v>592</v>
      </c>
      <c r="E36" s="18" t="s">
        <v>590</v>
      </c>
      <c r="F36" s="7">
        <v>18</v>
      </c>
      <c r="G36" s="7">
        <v>18</v>
      </c>
      <c r="H36" s="10"/>
      <c r="I36" s="24">
        <f t="shared" si="0"/>
        <v>0</v>
      </c>
      <c r="J36" s="7"/>
      <c r="K36" s="7">
        <v>0</v>
      </c>
      <c r="L36" s="7">
        <v>3100</v>
      </c>
      <c r="M36" s="7">
        <f t="shared" si="2"/>
        <v>0</v>
      </c>
      <c r="N36" s="25"/>
      <c r="O36" s="25"/>
    </row>
    <row r="37" s="1" customFormat="1" ht="30" customHeight="1" spans="1:15">
      <c r="A37" s="7">
        <v>25</v>
      </c>
      <c r="B37" s="7" t="s">
        <v>568</v>
      </c>
      <c r="C37" s="14" t="s">
        <v>600</v>
      </c>
      <c r="D37" s="7" t="s">
        <v>613</v>
      </c>
      <c r="E37" s="7" t="s">
        <v>584</v>
      </c>
      <c r="F37" s="7">
        <v>30</v>
      </c>
      <c r="G37" s="7">
        <v>30</v>
      </c>
      <c r="H37" s="10"/>
      <c r="I37" s="24">
        <f t="shared" si="0"/>
        <v>0</v>
      </c>
      <c r="J37" s="7"/>
      <c r="K37" s="7">
        <v>30</v>
      </c>
      <c r="L37" s="7">
        <v>3100</v>
      </c>
      <c r="M37" s="7">
        <f t="shared" si="2"/>
        <v>93000</v>
      </c>
      <c r="N37" s="25"/>
      <c r="O37" s="25"/>
    </row>
    <row r="38" s="1" customFormat="1" ht="30" customHeight="1" spans="1:15">
      <c r="A38" s="7">
        <v>26</v>
      </c>
      <c r="B38" s="7" t="s">
        <v>77</v>
      </c>
      <c r="C38" s="14" t="s">
        <v>600</v>
      </c>
      <c r="D38" s="7" t="s">
        <v>613</v>
      </c>
      <c r="E38" s="19" t="s">
        <v>590</v>
      </c>
      <c r="F38" s="19">
        <v>8</v>
      </c>
      <c r="G38" s="19">
        <v>8</v>
      </c>
      <c r="H38" s="10"/>
      <c r="I38" s="24">
        <f t="shared" si="0"/>
        <v>0</v>
      </c>
      <c r="J38" s="7"/>
      <c r="K38" s="19">
        <v>0</v>
      </c>
      <c r="L38" s="7">
        <v>3100</v>
      </c>
      <c r="M38" s="7">
        <f t="shared" si="2"/>
        <v>0</v>
      </c>
      <c r="N38" s="25"/>
      <c r="O38" s="25"/>
    </row>
    <row r="39" s="1" customFormat="1" ht="30" customHeight="1" spans="1:15">
      <c r="A39" s="7">
        <v>27</v>
      </c>
      <c r="B39" s="20" t="s">
        <v>614</v>
      </c>
      <c r="C39" s="21" t="s">
        <v>607</v>
      </c>
      <c r="D39" s="7" t="s">
        <v>613</v>
      </c>
      <c r="E39" s="19" t="s">
        <v>590</v>
      </c>
      <c r="F39" s="19">
        <v>10</v>
      </c>
      <c r="G39" s="19">
        <v>10</v>
      </c>
      <c r="H39" s="10"/>
      <c r="I39" s="24">
        <f t="shared" si="0"/>
        <v>0</v>
      </c>
      <c r="J39" s="7"/>
      <c r="K39" s="19">
        <v>0</v>
      </c>
      <c r="L39" s="7">
        <v>3100</v>
      </c>
      <c r="M39" s="7">
        <f t="shared" si="2"/>
        <v>0</v>
      </c>
      <c r="N39" s="25"/>
      <c r="O39" s="25"/>
    </row>
    <row r="40" s="3" customFormat="1" ht="38" customHeight="1" spans="1:15">
      <c r="A40" s="7"/>
      <c r="B40" s="22" t="s">
        <v>422</v>
      </c>
      <c r="C40" s="22"/>
      <c r="D40" s="22"/>
      <c r="E40" s="22"/>
      <c r="F40" s="22"/>
      <c r="G40" s="22"/>
      <c r="H40" s="23"/>
      <c r="I40" s="27">
        <f>SUM(I3:I39)</f>
        <v>0</v>
      </c>
      <c r="J40" s="28"/>
      <c r="K40" s="28"/>
      <c r="L40" s="29" t="s">
        <v>615</v>
      </c>
      <c r="M40" s="29">
        <f>SUM(M3:M39)</f>
        <v>868000</v>
      </c>
      <c r="N40" s="30"/>
      <c r="O40" s="30"/>
    </row>
  </sheetData>
  <sheetProtection password="CCFB" sheet="1" objects="1"/>
  <mergeCells count="79">
    <mergeCell ref="A1:O1"/>
    <mergeCell ref="N2:O2"/>
    <mergeCell ref="N3:O3"/>
    <mergeCell ref="N4:O4"/>
    <mergeCell ref="N5:O5"/>
    <mergeCell ref="N6:O6"/>
    <mergeCell ref="N7:O7"/>
    <mergeCell ref="N8:O8"/>
    <mergeCell ref="N9:O9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9:O29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N39:O39"/>
    <mergeCell ref="B40:H40"/>
    <mergeCell ref="N40:O40"/>
    <mergeCell ref="A5:A6"/>
    <mergeCell ref="A8:A9"/>
    <mergeCell ref="A10:A11"/>
    <mergeCell ref="A12:A13"/>
    <mergeCell ref="A14:A15"/>
    <mergeCell ref="A17:A18"/>
    <mergeCell ref="A21:A22"/>
    <mergeCell ref="A25:A26"/>
    <mergeCell ref="A27:A28"/>
    <mergeCell ref="A31:A32"/>
    <mergeCell ref="B5:B6"/>
    <mergeCell ref="B8:B9"/>
    <mergeCell ref="B10:B11"/>
    <mergeCell ref="B12:B13"/>
    <mergeCell ref="B14:B15"/>
    <mergeCell ref="B17:B18"/>
    <mergeCell ref="B21:B22"/>
    <mergeCell ref="B25:B26"/>
    <mergeCell ref="B27:B28"/>
    <mergeCell ref="B31:B32"/>
    <mergeCell ref="C5:C6"/>
    <mergeCell ref="C8:C9"/>
    <mergeCell ref="C10:C11"/>
    <mergeCell ref="C12:C13"/>
    <mergeCell ref="C14:C15"/>
    <mergeCell ref="C17:C18"/>
    <mergeCell ref="C21:C22"/>
    <mergeCell ref="C25:C26"/>
    <mergeCell ref="C27:C28"/>
    <mergeCell ref="C31:C32"/>
    <mergeCell ref="D5:D6"/>
    <mergeCell ref="D8:D9"/>
    <mergeCell ref="D10:D11"/>
    <mergeCell ref="D12:D13"/>
    <mergeCell ref="D14:D15"/>
    <mergeCell ref="D17:D18"/>
    <mergeCell ref="D21:D22"/>
    <mergeCell ref="D25:D26"/>
    <mergeCell ref="D31:D32"/>
  </mergeCells>
  <printOptions horizontalCentered="1"/>
  <pageMargins left="0.393055555555556" right="0.393055555555556" top="0.393055555555556" bottom="0.393055555555556" header="0" footer="0"/>
  <pageSetup paperSize="9" orientation="landscape" horizontalDpi="600"/>
  <headerFooter/>
  <rowBreaks count="2" manualBreakCount="2">
    <brk id="16" max="14" man="1"/>
    <brk id="30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/>
  <rangeList sheetStid="1" master="">
    <arrUserId title="区域1" rangeCreator="" othersAccessPermission="edit"/>
  </rangeList>
  <rangeList sheetStid="8" master="">
    <arrUserId title="区域2" rangeCreator="" othersAccessPermission="edit"/>
  </rangeList>
  <rangeList sheetStid="6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定期检测</vt:lpstr>
      <vt:lpstr>专项检测-斜拉索检测 (2)</vt:lpstr>
      <vt:lpstr>专项检测-水下桩检测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A</cp:lastModifiedBy>
  <dcterms:created xsi:type="dcterms:W3CDTF">2024-03-19T14:42:00Z</dcterms:created>
  <dcterms:modified xsi:type="dcterms:W3CDTF">2024-05-29T10:40:34Z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B08F4AE31CCD44C19757940A8EC4D806_13</vt:lpwstr>
  </property>
  <property fmtid="{D5CDD505-2E9C-101B-9397-08002B2CF9AE}" pid="3" name="KSOProductBuildVer">
    <vt:lpwstr>2052-11.1.0.14309</vt:lpwstr>
  </property>
</Properties>
</file>